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SUS\Projekty\Data2020\2020_06  Stavebniny Veľký Krtíš (Cibuľa)\Vykurovanie\"/>
    </mc:Choice>
  </mc:AlternateContent>
  <bookViews>
    <workbookView xWindow="0" yWindow="0" windowWidth="28800" windowHeight="12435" activeTab="1"/>
  </bookViews>
  <sheets>
    <sheet name="Hárok1" sheetId="1" r:id="rId1"/>
    <sheet name="Hárok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27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10" i="1"/>
  <c r="A41" i="1" l="1"/>
  <c r="A42" i="1" s="1"/>
  <c r="I14" i="2"/>
  <c r="I15" i="2"/>
  <c r="I13" i="2"/>
  <c r="F10" i="2"/>
  <c r="F9" i="2"/>
  <c r="F8" i="2"/>
  <c r="F5" i="2"/>
  <c r="F14" i="2"/>
  <c r="F13" i="2"/>
  <c r="F15" i="2" s="1"/>
  <c r="B14" i="2"/>
  <c r="C14" i="2"/>
  <c r="C13" i="2"/>
  <c r="B13" i="2"/>
  <c r="F21" i="2"/>
  <c r="F20" i="2"/>
  <c r="F19" i="2"/>
  <c r="B20" i="2"/>
  <c r="C20" i="2"/>
  <c r="C19" i="2"/>
  <c r="B19" i="2"/>
  <c r="C9" i="2"/>
  <c r="C8" i="2"/>
  <c r="B9" i="2"/>
  <c r="B8" i="2"/>
  <c r="F4" i="2"/>
  <c r="F3" i="2"/>
  <c r="A43" i="1" l="1"/>
  <c r="A44" i="1" l="1"/>
  <c r="A45" i="1" s="1"/>
  <c r="A57" i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l="1"/>
  <c r="A83" i="1" s="1"/>
  <c r="A84" i="1" l="1"/>
  <c r="A85" i="1" l="1"/>
  <c r="A94" i="1"/>
  <c r="A95" i="1" s="1"/>
  <c r="A96" i="1" s="1"/>
  <c r="A97" i="1" s="1"/>
  <c r="A98" i="1" s="1"/>
  <c r="A99" i="1" s="1"/>
  <c r="A100" i="1" s="1"/>
  <c r="A101" i="1" s="1"/>
  <c r="A102" i="1" s="1"/>
  <c r="A86" i="1"/>
  <c r="A103" i="1" l="1"/>
  <c r="A104" i="1" s="1"/>
  <c r="A105" i="1" l="1"/>
  <c r="A106" i="1" s="1"/>
  <c r="A115" i="1" l="1"/>
  <c r="A116" i="1" s="1"/>
  <c r="A117" i="1" s="1"/>
  <c r="A118" i="1" s="1"/>
  <c r="A119" i="1" s="1"/>
  <c r="A120" i="1" s="1"/>
  <c r="A107" i="1"/>
  <c r="A121" i="1" l="1"/>
  <c r="A122" i="1" s="1"/>
  <c r="A123" i="1" l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l="1"/>
  <c r="A144" i="1" s="1"/>
  <c r="A145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l="1"/>
  <c r="A179" i="1" s="1"/>
  <c r="A180" i="1"/>
</calcChain>
</file>

<file path=xl/sharedStrings.xml><?xml version="1.0" encoding="utf-8"?>
<sst xmlns="http://schemas.openxmlformats.org/spreadsheetml/2006/main" count="524" uniqueCount="278">
  <si>
    <t>Špecifikácia materiálu</t>
  </si>
  <si>
    <t>Zariadenie</t>
  </si>
  <si>
    <t xml:space="preserve">Poradové </t>
  </si>
  <si>
    <t>Popis položky</t>
  </si>
  <si>
    <t>Priemer</t>
  </si>
  <si>
    <t>Označenie</t>
  </si>
  <si>
    <t>číslo</t>
  </si>
  <si>
    <t>neobsadené</t>
  </si>
  <si>
    <t>x</t>
  </si>
  <si>
    <t>Množstvo</t>
  </si>
  <si>
    <t xml:space="preserve">Merná </t>
  </si>
  <si>
    <t>jednotka</t>
  </si>
  <si>
    <t>kus</t>
  </si>
  <si>
    <t>DN 15</t>
  </si>
  <si>
    <t>DN 20</t>
  </si>
  <si>
    <t>Potrubné armatúry</t>
  </si>
  <si>
    <t>Potrubie vodovodné</t>
  </si>
  <si>
    <t>m</t>
  </si>
  <si>
    <t>Tepelná izolácia</t>
  </si>
  <si>
    <t>n</t>
  </si>
  <si>
    <t>d 110</t>
  </si>
  <si>
    <t>Dĺžka ryhy</t>
  </si>
  <si>
    <t>Hĺbka</t>
  </si>
  <si>
    <t>Objem</t>
  </si>
  <si>
    <t>Šírka</t>
  </si>
  <si>
    <t>Zemina</t>
  </si>
  <si>
    <t>Obsyp</t>
  </si>
  <si>
    <t>Podsyp</t>
  </si>
  <si>
    <t>D</t>
  </si>
  <si>
    <t>S</t>
  </si>
  <si>
    <t>U</t>
  </si>
  <si>
    <t>Liev</t>
  </si>
  <si>
    <t>UR</t>
  </si>
  <si>
    <t>WC</t>
  </si>
  <si>
    <t>Inštalačná sada s medenými rúrami 10/16 pre montáž na zem - 12,5 m</t>
  </si>
  <si>
    <t>Veľkosť</t>
  </si>
  <si>
    <t>d 10/16</t>
  </si>
  <si>
    <t>ZK02945</t>
  </si>
  <si>
    <t>Riadiaci systém Vitotronic 100/300-K</t>
  </si>
  <si>
    <t>Elektrický výhrevný kápel</t>
  </si>
  <si>
    <t>11,3 kW</t>
  </si>
  <si>
    <t>HC1B/MW2B</t>
  </si>
  <si>
    <t>7441147</t>
  </si>
  <si>
    <t>sada</t>
  </si>
  <si>
    <t>Protimrazový termostat</t>
  </si>
  <si>
    <t>Zásobník vykurovacej vody Vitocell 100-E typ SVP 400l</t>
  </si>
  <si>
    <t>Sada pre upevnenie expanzomatov Kovařík</t>
  </si>
  <si>
    <t>7179164</t>
  </si>
  <si>
    <t>400 l</t>
  </si>
  <si>
    <t>Z002884</t>
  </si>
  <si>
    <t>l 460 mm / 3/4"</t>
  </si>
  <si>
    <t>99040002</t>
  </si>
  <si>
    <t>Úpavňa vody VIESSMANN Aquahome 17-N na zmäkčenie vody pre vykurovacie systémy prietok 1,1 m3/h</t>
  </si>
  <si>
    <t>1,1 m3/h, 3400 l</t>
  </si>
  <si>
    <t>7571909</t>
  </si>
  <si>
    <t>Základný balík Vitovolt 300 P285 AD – riešenie prebytkov s obmedzením výkonu analyzérom</t>
  </si>
  <si>
    <t>Fotovoltické panely Vitovolt 300 P285 AD  8 kusov</t>
  </si>
  <si>
    <t>Menič elektrického prúdu X1-2.0 Mini</t>
  </si>
  <si>
    <t>Pripájací kábel 4 mm2 2x25 m MC4</t>
  </si>
  <si>
    <t>Wifi modul</t>
  </si>
  <si>
    <t>Zariadenie na riešenie prebytkov X1-NFI - jednofázové</t>
  </si>
  <si>
    <t>Základný hliníkový profil BP 160 S dĺžky 4200 mm</t>
  </si>
  <si>
    <t>Spojovací kus základného hliníkového profilupre BP 160 S dĺžky 94 mm (v balení 4 ks)</t>
  </si>
  <si>
    <t>Koncový kus OT 35 mm</t>
  </si>
  <si>
    <t>Spojovací kus OT 35 mm</t>
  </si>
  <si>
    <t>7551399</t>
  </si>
  <si>
    <t>7729157</t>
  </si>
  <si>
    <t>7502363</t>
  </si>
  <si>
    <t>7729166</t>
  </si>
  <si>
    <t>7729175</t>
  </si>
  <si>
    <t>7781861</t>
  </si>
  <si>
    <t>7552735</t>
  </si>
  <si>
    <t>7664346</t>
  </si>
  <si>
    <t>7664344</t>
  </si>
  <si>
    <t>Počítadlo Energie pre smerovanie prebytkov do zásobníka TÚV</t>
  </si>
  <si>
    <t>Výkonový modul pre riadenie prebytkov do zásobnika</t>
  </si>
  <si>
    <t>bivalentný zásobník Vitocell 100-B typ CVE objemu 300 l so zabudovanou elektrickou špirálou 2,2 kW</t>
  </si>
  <si>
    <t>Tlaková expanzná nádoba s membránou Viessmann NG 18 objemu 18 l + FlowJet DN 20</t>
  </si>
  <si>
    <t>Tlaková expanzná nádoba s membránou Viessmann  NG 35 objemu 35 l + FlowJet DN 20</t>
  </si>
  <si>
    <t>Tlaková expanzná nádoba s membránou pre pitnú vodu Viessmann DD 18/10 objemu 18 l + FlowJet DN 20</t>
  </si>
  <si>
    <t>NG 18 / 0,3 Mpa</t>
  </si>
  <si>
    <t>9572993</t>
  </si>
  <si>
    <t>NG 35 / 0,3 Mpa</t>
  </si>
  <si>
    <t>9572995</t>
  </si>
  <si>
    <t>DD 18 / 1,0 Mpa</t>
  </si>
  <si>
    <t>7308300</t>
  </si>
  <si>
    <r>
      <t xml:space="preserve">Sada so zmiešavačom a bypassom M 34 s čerpadlom </t>
    </r>
    <r>
      <rPr>
        <b/>
        <sz val="11"/>
        <color theme="1"/>
        <rFont val="Calibri"/>
        <family val="2"/>
        <charset val="238"/>
        <scheme val="minor"/>
      </rPr>
      <t>Grundfoss Magna 3 32-60 180  + izolácia</t>
    </r>
  </si>
  <si>
    <t>Sada so zmiešavačom M 32 s čerpadlom Alpha 2 15-60 (altern. Wilo Yonos Para RS 25/6) + izolácia</t>
  </si>
  <si>
    <t>Sada bez zmiešavača M 31 s čerpadlom Alpha 2 25-60 (altern. Wilo Yonos Para RS 25/6) + izolácia</t>
  </si>
  <si>
    <t>DN 32</t>
  </si>
  <si>
    <t>7741086 osadiť čerpadlo Magna 3</t>
  </si>
  <si>
    <t xml:space="preserve">7419213 
</t>
  </si>
  <si>
    <t>DN 25</t>
  </si>
  <si>
    <t xml:space="preserve">7424142 </t>
  </si>
  <si>
    <t>Upevnenie na stenu pre rýchlomontážne sady DN 20</t>
  </si>
  <si>
    <t>Upevnenie na stenu pre rýchlomontážne sady DN 25</t>
  </si>
  <si>
    <t>Upevnenie na stenu pre rýchlomontážne sady DN 32</t>
  </si>
  <si>
    <t>Redukcia DN 20 – DN 25</t>
  </si>
  <si>
    <t>Servomotor SR 10, 230 V/ 50 Hz</t>
  </si>
  <si>
    <t>9556120</t>
  </si>
  <si>
    <t>7011090</t>
  </si>
  <si>
    <t>DN 20 / DN 32</t>
  </si>
  <si>
    <t>9566612</t>
  </si>
  <si>
    <t>7199567</t>
  </si>
  <si>
    <t>Vonkajší snímač k ekvitermickej regulácii (dodávka MaR)</t>
  </si>
  <si>
    <t>Príložný snímač teploty (dodávka MaR)</t>
  </si>
  <si>
    <t>Snímač teploty ponorný (dodávka MaR)</t>
  </si>
  <si>
    <t>7438 702</t>
  </si>
  <si>
    <t>n - neurčený počet jednotiek</t>
  </si>
  <si>
    <t>Guľový kohút IVAR FIV.8363 (alebo iný výrobca)</t>
  </si>
  <si>
    <t>8363R004</t>
  </si>
  <si>
    <t>8363R005</t>
  </si>
  <si>
    <t>8363R006</t>
  </si>
  <si>
    <t>8363R007</t>
  </si>
  <si>
    <t>DN 40</t>
  </si>
  <si>
    <t>8363R008</t>
  </si>
  <si>
    <t>Guľový kohút s nástavcom na hadicu IVAR FIV.08003 (alebo iný výrobca)</t>
  </si>
  <si>
    <t>I08003012</t>
  </si>
  <si>
    <t>Spätný ventil univerzálny IVAR FIV.08030</t>
  </si>
  <si>
    <t>I08030034</t>
  </si>
  <si>
    <t>Kontrolovateľný spätný ventil IVAR.CIM 33CREA</t>
  </si>
  <si>
    <t>Filter závitový samočistiaci jemný IVAR.FILTR C/R (alebo iný výrobca)</t>
  </si>
  <si>
    <t>Odkaľovač VIESSMANN Spiro Trap MBL + izolácia</t>
  </si>
  <si>
    <t>Termostatický primiešavací ventil Danfoss TVM-H Rozsah nastavenia 30-70°C</t>
  </si>
  <si>
    <t xml:space="preserve">Doplňovacia zostava s hadicovou prípojkou HONEYWELL D06F s manometrom 0-4 bar </t>
  </si>
  <si>
    <t xml:space="preserve">  - manometer d 63 0-4 bar</t>
  </si>
  <si>
    <t>I08030114</t>
  </si>
  <si>
    <t>CIM33CREA015</t>
  </si>
  <si>
    <t>CIM33CREA025</t>
  </si>
  <si>
    <t>IVA810523</t>
  </si>
  <si>
    <t>9148400</t>
  </si>
  <si>
    <t>(003Z1125)</t>
  </si>
  <si>
    <t>VF06 - 1/2A              (alt. 1/2B)</t>
  </si>
  <si>
    <t>R 1/4"</t>
  </si>
  <si>
    <t xml:space="preserve">MF126 - A4 </t>
  </si>
  <si>
    <t>Stupačkový regulačný ventil Danfoss ASV-BD "Leno"</t>
  </si>
  <si>
    <t>003Z4042</t>
  </si>
  <si>
    <t>003Z4045</t>
  </si>
  <si>
    <t>Automatický odvzdušňovací ventil + spätná klapka IVAR. Minical 5021</t>
  </si>
  <si>
    <t>502140</t>
  </si>
  <si>
    <t>Vypúšťací kohút IVAR .Euro.N</t>
  </si>
  <si>
    <t>311100402</t>
  </si>
  <si>
    <t>Oddeľovacie zariadenie REFLEX Fillsett s vodomerom</t>
  </si>
  <si>
    <t>6811105</t>
  </si>
  <si>
    <t>Poistný ventil Flamco Prescor 100 otv. tlak 0,3 Mpa</t>
  </si>
  <si>
    <t>Poistný ventil IVAR PV KB xx DUCO otv. tlak 0,8 Mpa</t>
  </si>
  <si>
    <t>Tlakomer D 100 0-400 kPa, spodné pripojenie, tlakomerový kohút</t>
  </si>
  <si>
    <t>Tlakomer D 60 0-1,6 MPa, spodné pripojenie, tlakomerový kohút</t>
  </si>
  <si>
    <t>27024</t>
  </si>
  <si>
    <t>0-400 kPa</t>
  </si>
  <si>
    <t>0-1,6 Mpa</t>
  </si>
  <si>
    <t>Regulačný ventil rohový Danfoss RA-N</t>
  </si>
  <si>
    <t>1/2"</t>
  </si>
  <si>
    <t>013G0013</t>
  </si>
  <si>
    <t>Spiatočkový priamy ventil Danfoss RLV</t>
  </si>
  <si>
    <t>003L0144</t>
  </si>
  <si>
    <t>Termostatická hlavica Danfoss RAE-K 5054</t>
  </si>
  <si>
    <t>Bajonet</t>
  </si>
  <si>
    <t>013G5054</t>
  </si>
  <si>
    <t>Zverné šroubenie pre plastové potrubie Uhlíková oceľ</t>
  </si>
  <si>
    <t>1/2" / 15x1,2</t>
  </si>
  <si>
    <t>013G4115</t>
  </si>
  <si>
    <t xml:space="preserve">Fitingy závitové liatnové </t>
  </si>
  <si>
    <t>Hadica flexibilná 1,0 m s koncovkami</t>
  </si>
  <si>
    <t>Hadica flexibilná 0,5 m s koncovkami</t>
  </si>
  <si>
    <t>Systémová rúra Geberit (Ivar) z uhlíkovej ocele zvonku pozinkovaná</t>
  </si>
  <si>
    <t>15 x 1,2</t>
  </si>
  <si>
    <t>18 x 1,2</t>
  </si>
  <si>
    <t>22 x 1,2</t>
  </si>
  <si>
    <t>28 x 1,5</t>
  </si>
  <si>
    <t>35 x 1,5</t>
  </si>
  <si>
    <t>42 x 1,5</t>
  </si>
  <si>
    <t>Fitingy lisovacie z presných rúrok</t>
  </si>
  <si>
    <t>Plasthliníková rúrka Uponor MLC v kotúčoch</t>
  </si>
  <si>
    <t>16 x 2,0</t>
  </si>
  <si>
    <t>32 x 3,0</t>
  </si>
  <si>
    <t>Tvarovky lisovacie pre potrubie MLC</t>
  </si>
  <si>
    <t>Tepelnoizolačné trubice TUBOLIT DG hr. 20</t>
  </si>
  <si>
    <t>d 18</t>
  </si>
  <si>
    <t>TL 18x20 DG</t>
  </si>
  <si>
    <t>d 22</t>
  </si>
  <si>
    <t>TL 22x20 DG</t>
  </si>
  <si>
    <t>Tepelnoizolačné trubice TUBOLIT DG hr. 25</t>
  </si>
  <si>
    <t>d 28</t>
  </si>
  <si>
    <t>TL 28x25 DG</t>
  </si>
  <si>
    <t>d 35</t>
  </si>
  <si>
    <t>TL 35x25 DG</t>
  </si>
  <si>
    <t>d 42</t>
  </si>
  <si>
    <t>TL 42x25 DG</t>
  </si>
  <si>
    <t>Tepelnoizolačné pásy z minerálnej vlny KNAUF  AluR hr. 50 mm</t>
  </si>
  <si>
    <t>m2</t>
  </si>
  <si>
    <t>Izolačná páska na izoláciu</t>
  </si>
  <si>
    <t>Izolačná páska na izoláciu hliníková</t>
  </si>
  <si>
    <t>Vykurovacie telesá</t>
  </si>
  <si>
    <t>Typ</t>
  </si>
  <si>
    <t>-</t>
  </si>
  <si>
    <t>Vykurovacie teleso KORAD P90</t>
  </si>
  <si>
    <t>22-1200/500</t>
  </si>
  <si>
    <t>2235122013</t>
  </si>
  <si>
    <t>22-1300/500</t>
  </si>
  <si>
    <t>2235132013</t>
  </si>
  <si>
    <t>22-800/900</t>
  </si>
  <si>
    <t>2239082013</t>
  </si>
  <si>
    <t>22-900/900</t>
  </si>
  <si>
    <t>2239092013</t>
  </si>
  <si>
    <t>33-600/900</t>
  </si>
  <si>
    <t>3339062013</t>
  </si>
  <si>
    <t>Ohrievač WOLF LH 25-1</t>
  </si>
  <si>
    <t>Ohrievač WOLF LH 25-2</t>
  </si>
  <si>
    <t>Ovládací modul vetrania + regulácia WRS + priestorový termostat</t>
  </si>
  <si>
    <t>Prekáblovanie</t>
  </si>
  <si>
    <t>Upevňovacia súprava na strop</t>
  </si>
  <si>
    <t xml:space="preserve">Výfukový kríž </t>
  </si>
  <si>
    <t>LH 25-1</t>
  </si>
  <si>
    <t>85 33 000</t>
  </si>
  <si>
    <t>LH 25-2</t>
  </si>
  <si>
    <t>85 33 002</t>
  </si>
  <si>
    <t>LH 25</t>
  </si>
  <si>
    <t>65 00 786</t>
  </si>
  <si>
    <t>65 13 821</t>
  </si>
  <si>
    <t>Držiak radiátorov KORAD (1 sad 2 kusy)</t>
  </si>
  <si>
    <t>Odvzdušňovací ventil na radiátor DN 15</t>
  </si>
  <si>
    <t>Zátka radiátorová DN 15</t>
  </si>
  <si>
    <t>Montážny nosník</t>
  </si>
  <si>
    <t>41/21x600</t>
  </si>
  <si>
    <t>31271860</t>
  </si>
  <si>
    <t>Závitová tyč M8 x 1000</t>
  </si>
  <si>
    <t>Závitová tyč M8 x 2000</t>
  </si>
  <si>
    <t>M8 x 1000</t>
  </si>
  <si>
    <t>22081000</t>
  </si>
  <si>
    <t>M8 x 2000</t>
  </si>
  <si>
    <t>22410102</t>
  </si>
  <si>
    <t>Upínací dráp ST</t>
  </si>
  <si>
    <t>ST 41/21</t>
  </si>
  <si>
    <t>31500040</t>
  </si>
  <si>
    <t>Matica</t>
  </si>
  <si>
    <t>M 8</t>
  </si>
  <si>
    <t>DIN EN ISO 4034</t>
  </si>
  <si>
    <t xml:space="preserve">Podložka </t>
  </si>
  <si>
    <t>.8/8,5</t>
  </si>
  <si>
    <t>DIN EN ISO 7091</t>
  </si>
  <si>
    <t>Zostava závesu ST</t>
  </si>
  <si>
    <t>M8 x 40 - 80</t>
  </si>
  <si>
    <t>Nosník s nástennou konzolou</t>
  </si>
  <si>
    <t>27x18x1,25 - 500</t>
  </si>
  <si>
    <t>Objímka dvojskrutková M8</t>
  </si>
  <si>
    <t>12-16 mm</t>
  </si>
  <si>
    <t>17-19 mm</t>
  </si>
  <si>
    <t>20-23 mm</t>
  </si>
  <si>
    <t>25-30 mm</t>
  </si>
  <si>
    <t>31-38 mm</t>
  </si>
  <si>
    <t>40-46 mm</t>
  </si>
  <si>
    <t>Objímka pre ventiláciu Koňařík</t>
  </si>
  <si>
    <t>d 80</t>
  </si>
  <si>
    <t>d 200</t>
  </si>
  <si>
    <t>d 250</t>
  </si>
  <si>
    <t>d 315</t>
  </si>
  <si>
    <t>d 450</t>
  </si>
  <si>
    <t>Skrutka Kombi (Torx)</t>
  </si>
  <si>
    <t>Zarážacia kotva ZK</t>
  </si>
  <si>
    <t>M 8 x 100</t>
  </si>
  <si>
    <t>80512008</t>
  </si>
  <si>
    <t>Plastová hmoždinka</t>
  </si>
  <si>
    <t>NK 10</t>
  </si>
  <si>
    <t>Plastová hmoždinka sklopná</t>
  </si>
  <si>
    <t>10 x 60</t>
  </si>
  <si>
    <t>81410060</t>
  </si>
  <si>
    <t>Vrut do dreva polkulatá hlava</t>
  </si>
  <si>
    <t>4,5 x 50</t>
  </si>
  <si>
    <t>Konštrukcia z valcovaných profilov pre teplovzdušnú súpravu</t>
  </si>
  <si>
    <t>EN 10056</t>
  </si>
  <si>
    <t>Iný úchytný materiál</t>
  </si>
  <si>
    <t>úchytný materiál</t>
  </si>
  <si>
    <t>Príplatkový balík: bivalentný zásobník Vitocell 100-B typ CVE</t>
  </si>
  <si>
    <t>Z014339</t>
  </si>
  <si>
    <t>Tepelné čerpadlo VIESSMANN Vitocal 200-S AWB-E-AC 201.D16 s výkonom 11.03 kW (E-7/W35 COP 2,83) s vonkajšou jednotkou</t>
  </si>
  <si>
    <t>Kovové konštrukcie (zahrnuté sú aj konštrukcie pre vetranie)</t>
  </si>
  <si>
    <t>Koňařík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</si>
</sst>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wrapText="1"/>
    </xf>
    <xf numFmtId="0" fontId="0" fillId="0" borderId="6" xfId="0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wrapText="1"/>
    </xf>
    <xf numFmtId="0" fontId="0" fillId="0" borderId="8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wrapText="1"/>
    </xf>
    <xf numFmtId="11" fontId="0" fillId="0" borderId="0" xfId="0" applyNumberFormat="1" applyAlignment="1">
      <alignment horizontal="center" wrapText="1"/>
    </xf>
    <xf numFmtId="0" fontId="1" fillId="0" borderId="0" xfId="0" applyFont="1"/>
    <xf numFmtId="0" fontId="1" fillId="0" borderId="2" xfId="0" applyFont="1" applyBorder="1"/>
    <xf numFmtId="0" fontId="1" fillId="0" borderId="9" xfId="0" applyFont="1" applyBorder="1"/>
    <xf numFmtId="0" fontId="1" fillId="0" borderId="4" xfId="0" applyFont="1" applyBorder="1"/>
    <xf numFmtId="0" fontId="1" fillId="0" borderId="10" xfId="0" applyFont="1" applyBorder="1"/>
    <xf numFmtId="0" fontId="0" fillId="0" borderId="8" xfId="0" applyBorder="1"/>
    <xf numFmtId="0" fontId="0" fillId="0" borderId="4" xfId="0" applyBorder="1"/>
    <xf numFmtId="0" fontId="0" fillId="0" borderId="10" xfId="0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12" xfId="0" applyBorder="1"/>
    <xf numFmtId="0" fontId="0" fillId="0" borderId="14" xfId="0" applyBorder="1"/>
    <xf numFmtId="0" fontId="0" fillId="0" borderId="11" xfId="0" applyBorder="1"/>
    <xf numFmtId="49" fontId="0" fillId="0" borderId="8" xfId="0" applyNumberFormat="1" applyBorder="1" applyAlignment="1">
      <alignment horizontal="center" wrapText="1"/>
    </xf>
    <xf numFmtId="0" fontId="0" fillId="0" borderId="15" xfId="0" applyBorder="1"/>
    <xf numFmtId="0" fontId="0" fillId="0" borderId="8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6" xfId="0" applyBorder="1" applyAlignment="1">
      <alignment horizontal="center" wrapText="1"/>
    </xf>
    <xf numFmtId="49" fontId="0" fillId="0" borderId="16" xfId="0" applyNumberFormat="1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Border="1" applyAlignment="1">
      <alignment horizontal="center" wrapText="1"/>
    </xf>
    <xf numFmtId="0" fontId="0" fillId="0" borderId="18" xfId="0" applyBorder="1"/>
    <xf numFmtId="0" fontId="0" fillId="0" borderId="6" xfId="0" applyBorder="1" applyAlignment="1">
      <alignment horizontal="center"/>
    </xf>
    <xf numFmtId="0" fontId="0" fillId="0" borderId="0" xfId="0" applyAlignment="1">
      <alignment vertical="top"/>
    </xf>
    <xf numFmtId="0" fontId="0" fillId="0" borderId="19" xfId="0" applyFont="1" applyBorder="1" applyAlignment="1">
      <alignment horizontal="center"/>
    </xf>
    <xf numFmtId="0" fontId="3" fillId="0" borderId="8" xfId="0" applyFont="1" applyBorder="1"/>
    <xf numFmtId="0" fontId="3" fillId="0" borderId="11" xfId="0" applyFont="1" applyBorder="1"/>
    <xf numFmtId="0" fontId="0" fillId="0" borderId="13" xfId="0" applyFont="1" applyBorder="1" applyAlignment="1">
      <alignment wrapText="1"/>
    </xf>
    <xf numFmtId="49" fontId="0" fillId="0" borderId="0" xfId="0" applyNumberForma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0" fillId="0" borderId="13" xfId="0" applyFont="1" applyBorder="1" applyAlignment="1">
      <alignment horizontal="center" wrapText="1"/>
    </xf>
    <xf numFmtId="49" fontId="0" fillId="0" borderId="13" xfId="0" applyNumberFormat="1" applyFont="1" applyBorder="1" applyAlignment="1">
      <alignment horizontal="center" wrapText="1"/>
    </xf>
    <xf numFmtId="0" fontId="1" fillId="0" borderId="15" xfId="0" applyFont="1" applyBorder="1"/>
    <xf numFmtId="0" fontId="1" fillId="0" borderId="11" xfId="0" applyFont="1" applyBorder="1"/>
    <xf numFmtId="0" fontId="1" fillId="0" borderId="17" xfId="0" applyFont="1" applyBorder="1"/>
    <xf numFmtId="49" fontId="0" fillId="0" borderId="8" xfId="0" applyNumberFormat="1" applyFont="1" applyBorder="1" applyAlignment="1">
      <alignment horizontal="center" wrapText="1"/>
    </xf>
    <xf numFmtId="0" fontId="0" fillId="0" borderId="20" xfId="0" applyFont="1" applyBorder="1" applyAlignment="1">
      <alignment horizontal="center"/>
    </xf>
    <xf numFmtId="0" fontId="0" fillId="0" borderId="16" xfId="0" applyFont="1" applyBorder="1" applyAlignment="1">
      <alignment wrapText="1"/>
    </xf>
    <xf numFmtId="0" fontId="4" fillId="0" borderId="21" xfId="0" applyFont="1" applyBorder="1" applyAlignment="1">
      <alignment horizontal="center"/>
    </xf>
    <xf numFmtId="0" fontId="5" fillId="0" borderId="0" xfId="0" applyFont="1" applyBorder="1" applyAlignment="1">
      <alignment horizontal="left" vertical="center" indent="5"/>
    </xf>
    <xf numFmtId="0" fontId="5" fillId="0" borderId="0" xfId="0" applyFont="1" applyBorder="1" applyAlignment="1">
      <alignment horizontal="left" vertical="center" wrapText="1" indent="5"/>
    </xf>
    <xf numFmtId="0" fontId="4" fillId="0" borderId="5" xfId="0" applyFont="1" applyBorder="1" applyAlignment="1">
      <alignment horizontal="center"/>
    </xf>
    <xf numFmtId="49" fontId="0" fillId="0" borderId="16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wrapText="1"/>
    </xf>
    <xf numFmtId="0" fontId="0" fillId="0" borderId="16" xfId="0" applyBorder="1"/>
    <xf numFmtId="0" fontId="0" fillId="0" borderId="22" xfId="0" applyBorder="1"/>
    <xf numFmtId="0" fontId="1" fillId="0" borderId="23" xfId="0" applyFont="1" applyBorder="1"/>
    <xf numFmtId="0" fontId="0" fillId="0" borderId="6" xfId="0" applyBorder="1"/>
    <xf numFmtId="0" fontId="1" fillId="0" borderId="18" xfId="0" applyFont="1" applyBorder="1"/>
    <xf numFmtId="0" fontId="0" fillId="0" borderId="16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49" fontId="0" fillId="0" borderId="12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0" fontId="3" fillId="0" borderId="16" xfId="0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49" fontId="3" fillId="0" borderId="16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0" fontId="1" fillId="0" borderId="24" xfId="0" applyFont="1" applyBorder="1"/>
    <xf numFmtId="0" fontId="1" fillId="0" borderId="25" xfId="0" applyFont="1" applyBorder="1"/>
    <xf numFmtId="0" fontId="0" fillId="0" borderId="26" xfId="0" applyBorder="1"/>
    <xf numFmtId="0" fontId="0" fillId="0" borderId="22" xfId="0" applyFill="1" applyBorder="1"/>
    <xf numFmtId="49" fontId="0" fillId="0" borderId="6" xfId="0" applyNumberFormat="1" applyBorder="1" applyAlignment="1">
      <alignment horizont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1"/>
  <sheetViews>
    <sheetView zoomScale="70" zoomScaleNormal="70" workbookViewId="0">
      <selection activeCell="N21" sqref="N21"/>
    </sheetView>
  </sheetViews>
  <sheetFormatPr defaultRowHeight="15" x14ac:dyDescent="0.25"/>
  <cols>
    <col min="1" max="1" width="10.5703125" customWidth="1"/>
    <col min="2" max="2" width="53.140625" customWidth="1"/>
    <col min="3" max="3" width="13.140625" customWidth="1"/>
    <col min="4" max="4" width="19.7109375" customWidth="1"/>
    <col min="5" max="5" width="11.140625" customWidth="1"/>
    <col min="6" max="6" width="10" customWidth="1"/>
  </cols>
  <sheetData>
    <row r="1" spans="1:6" x14ac:dyDescent="0.25">
      <c r="A1" s="1"/>
      <c r="B1" s="4"/>
      <c r="C1" s="4"/>
      <c r="D1" s="3"/>
      <c r="E1" s="3"/>
    </row>
    <row r="2" spans="1:6" x14ac:dyDescent="0.25">
      <c r="A2" s="1"/>
      <c r="B2" s="4"/>
      <c r="C2" s="4"/>
      <c r="D2" s="3"/>
      <c r="E2" s="3"/>
    </row>
    <row r="3" spans="1:6" ht="23.25" x14ac:dyDescent="0.35">
      <c r="A3" s="1"/>
      <c r="B3" s="2" t="s">
        <v>0</v>
      </c>
      <c r="C3" s="2"/>
      <c r="D3" s="60"/>
    </row>
    <row r="4" spans="1:6" x14ac:dyDescent="0.25">
      <c r="A4" s="1"/>
      <c r="B4" s="4"/>
      <c r="C4" s="4"/>
      <c r="D4" s="60"/>
    </row>
    <row r="5" spans="1:6" x14ac:dyDescent="0.25">
      <c r="A5" s="5">
        <v>1</v>
      </c>
      <c r="B5" s="6" t="s">
        <v>1</v>
      </c>
      <c r="C5" s="6"/>
      <c r="D5" s="61"/>
      <c r="E5" s="24"/>
      <c r="F5" s="24"/>
    </row>
    <row r="6" spans="1:6" ht="15.75" thickBot="1" x14ac:dyDescent="0.3">
      <c r="A6" s="1"/>
      <c r="B6" s="4"/>
      <c r="C6" s="4"/>
      <c r="D6" s="60"/>
    </row>
    <row r="7" spans="1:6" x14ac:dyDescent="0.25">
      <c r="A7" s="8" t="s">
        <v>2</v>
      </c>
      <c r="B7" s="9" t="s">
        <v>3</v>
      </c>
      <c r="C7" s="10" t="s">
        <v>35</v>
      </c>
      <c r="D7" s="62" t="s">
        <v>5</v>
      </c>
      <c r="E7" s="25" t="s">
        <v>9</v>
      </c>
      <c r="F7" s="26" t="s">
        <v>10</v>
      </c>
    </row>
    <row r="8" spans="1:6" ht="15.75" thickBot="1" x14ac:dyDescent="0.3">
      <c r="A8" s="11" t="s">
        <v>6</v>
      </c>
      <c r="B8" s="12"/>
      <c r="C8" s="13"/>
      <c r="D8" s="63"/>
      <c r="E8" s="27"/>
      <c r="F8" s="28" t="s">
        <v>11</v>
      </c>
    </row>
    <row r="9" spans="1:6" ht="45" x14ac:dyDescent="0.25">
      <c r="A9" s="56">
        <v>1</v>
      </c>
      <c r="B9" s="59" t="s">
        <v>275</v>
      </c>
      <c r="C9" s="64"/>
      <c r="D9" s="65"/>
      <c r="E9" s="29">
        <v>3</v>
      </c>
      <c r="F9" s="66" t="s">
        <v>12</v>
      </c>
    </row>
    <row r="10" spans="1:6" ht="30" x14ac:dyDescent="0.25">
      <c r="A10" s="14">
        <f>A9+1</f>
        <v>2</v>
      </c>
      <c r="B10" s="15" t="s">
        <v>34</v>
      </c>
      <c r="C10" s="16" t="s">
        <v>36</v>
      </c>
      <c r="D10" s="52" t="s">
        <v>37</v>
      </c>
      <c r="E10" s="29">
        <v>3</v>
      </c>
      <c r="F10" s="67" t="s">
        <v>12</v>
      </c>
    </row>
    <row r="11" spans="1:6" x14ac:dyDescent="0.25">
      <c r="A11" s="14">
        <f t="shared" ref="A11:A16" si="0">A10+1</f>
        <v>3</v>
      </c>
      <c r="B11" s="15" t="s">
        <v>38</v>
      </c>
      <c r="C11" s="16" t="s">
        <v>40</v>
      </c>
      <c r="D11" s="52" t="s">
        <v>41</v>
      </c>
      <c r="E11" s="29">
        <v>1</v>
      </c>
      <c r="F11" s="68" t="s">
        <v>43</v>
      </c>
    </row>
    <row r="12" spans="1:6" x14ac:dyDescent="0.25">
      <c r="A12" s="14">
        <f t="shared" si="0"/>
        <v>4</v>
      </c>
      <c r="B12" s="15" t="s">
        <v>39</v>
      </c>
      <c r="C12" s="16"/>
      <c r="D12" s="52" t="s">
        <v>42</v>
      </c>
      <c r="E12" s="29">
        <v>3</v>
      </c>
      <c r="F12" s="67" t="s">
        <v>12</v>
      </c>
    </row>
    <row r="13" spans="1:6" x14ac:dyDescent="0.25">
      <c r="A13" s="14">
        <f t="shared" si="0"/>
        <v>5</v>
      </c>
      <c r="B13" s="15" t="s">
        <v>44</v>
      </c>
      <c r="C13" s="16"/>
      <c r="D13" s="52" t="s">
        <v>47</v>
      </c>
      <c r="E13" s="29">
        <v>3</v>
      </c>
      <c r="F13" s="67" t="s">
        <v>12</v>
      </c>
    </row>
    <row r="14" spans="1:6" x14ac:dyDescent="0.25">
      <c r="A14" s="14">
        <f t="shared" si="0"/>
        <v>6</v>
      </c>
      <c r="B14" s="18" t="s">
        <v>45</v>
      </c>
      <c r="C14" s="19" t="s">
        <v>48</v>
      </c>
      <c r="D14" s="69" t="s">
        <v>49</v>
      </c>
      <c r="E14" s="29">
        <v>1</v>
      </c>
      <c r="F14" s="67" t="s">
        <v>12</v>
      </c>
    </row>
    <row r="15" spans="1:6" ht="30" x14ac:dyDescent="0.25">
      <c r="A15" s="14">
        <f t="shared" si="0"/>
        <v>7</v>
      </c>
      <c r="B15" s="18" t="s">
        <v>46</v>
      </c>
      <c r="C15" s="69" t="s">
        <v>50</v>
      </c>
      <c r="D15" s="69" t="s">
        <v>51</v>
      </c>
      <c r="E15" s="29">
        <v>3</v>
      </c>
      <c r="F15" s="67" t="s">
        <v>12</v>
      </c>
    </row>
    <row r="16" spans="1:6" ht="30" x14ac:dyDescent="0.25">
      <c r="A16" s="14">
        <f t="shared" si="0"/>
        <v>8</v>
      </c>
      <c r="B16" s="18" t="s">
        <v>52</v>
      </c>
      <c r="C16" s="69" t="s">
        <v>53</v>
      </c>
      <c r="D16" s="69" t="s">
        <v>54</v>
      </c>
      <c r="E16" s="29">
        <v>1</v>
      </c>
      <c r="F16" s="67" t="s">
        <v>12</v>
      </c>
    </row>
    <row r="17" spans="1:6" ht="30" x14ac:dyDescent="0.25">
      <c r="A17" s="70">
        <f>A16+1</f>
        <v>9</v>
      </c>
      <c r="B17" s="71" t="s">
        <v>55</v>
      </c>
      <c r="C17" s="76"/>
      <c r="D17" s="76"/>
      <c r="E17" s="79">
        <v>1</v>
      </c>
      <c r="F17" s="68" t="s">
        <v>12</v>
      </c>
    </row>
    <row r="18" spans="1:6" x14ac:dyDescent="0.25">
      <c r="A18" s="72"/>
      <c r="B18" s="73" t="s">
        <v>56</v>
      </c>
      <c r="C18" s="77"/>
      <c r="D18" s="77" t="s">
        <v>65</v>
      </c>
      <c r="E18" s="80"/>
      <c r="F18" s="81"/>
    </row>
    <row r="19" spans="1:6" x14ac:dyDescent="0.25">
      <c r="A19" s="72"/>
      <c r="B19" s="73" t="s">
        <v>57</v>
      </c>
      <c r="C19" s="77"/>
      <c r="D19" s="77" t="s">
        <v>66</v>
      </c>
      <c r="E19" s="80"/>
      <c r="F19" s="81"/>
    </row>
    <row r="20" spans="1:6" x14ac:dyDescent="0.25">
      <c r="A20" s="72"/>
      <c r="B20" s="74" t="s">
        <v>58</v>
      </c>
      <c r="C20" s="77"/>
      <c r="D20" s="77" t="s">
        <v>67</v>
      </c>
      <c r="E20" s="80"/>
      <c r="F20" s="81"/>
    </row>
    <row r="21" spans="1:6" x14ac:dyDescent="0.25">
      <c r="A21" s="72"/>
      <c r="B21" s="74" t="s">
        <v>59</v>
      </c>
      <c r="C21" s="77"/>
      <c r="D21" s="77" t="s">
        <v>68</v>
      </c>
      <c r="E21" s="80"/>
      <c r="F21" s="81"/>
    </row>
    <row r="22" spans="1:6" x14ac:dyDescent="0.25">
      <c r="A22" s="72"/>
      <c r="B22" s="74" t="s">
        <v>60</v>
      </c>
      <c r="C22" s="77"/>
      <c r="D22" s="77" t="s">
        <v>69</v>
      </c>
      <c r="E22" s="80"/>
      <c r="F22" s="81"/>
    </row>
    <row r="23" spans="1:6" x14ac:dyDescent="0.25">
      <c r="A23" s="72"/>
      <c r="B23" s="74" t="s">
        <v>61</v>
      </c>
      <c r="C23" s="77"/>
      <c r="D23" s="77" t="s">
        <v>70</v>
      </c>
      <c r="E23" s="80"/>
      <c r="F23" s="81"/>
    </row>
    <row r="24" spans="1:6" ht="24" x14ac:dyDescent="0.25">
      <c r="A24" s="72"/>
      <c r="B24" s="74" t="s">
        <v>62</v>
      </c>
      <c r="C24" s="77"/>
      <c r="D24" s="77" t="s">
        <v>71</v>
      </c>
      <c r="E24" s="80"/>
      <c r="F24" s="81"/>
    </row>
    <row r="25" spans="1:6" s="55" customFormat="1" x14ac:dyDescent="0.25">
      <c r="A25" s="72"/>
      <c r="B25" s="74" t="s">
        <v>63</v>
      </c>
      <c r="C25" s="77"/>
      <c r="D25" s="77" t="s">
        <v>72</v>
      </c>
      <c r="E25" s="80"/>
      <c r="F25" s="81"/>
    </row>
    <row r="26" spans="1:6" x14ac:dyDescent="0.25">
      <c r="A26" s="75"/>
      <c r="B26" s="74" t="s">
        <v>64</v>
      </c>
      <c r="C26" s="78"/>
      <c r="D26" s="78" t="s">
        <v>73</v>
      </c>
      <c r="E26" s="82"/>
      <c r="F26" s="83"/>
    </row>
    <row r="27" spans="1:6" ht="30" x14ac:dyDescent="0.25">
      <c r="A27" s="70">
        <f>A17+1</f>
        <v>10</v>
      </c>
      <c r="B27" s="71" t="s">
        <v>273</v>
      </c>
      <c r="C27" s="76"/>
      <c r="D27" s="76" t="s">
        <v>274</v>
      </c>
      <c r="E27" s="79">
        <v>1</v>
      </c>
      <c r="F27" s="68" t="s">
        <v>12</v>
      </c>
    </row>
    <row r="28" spans="1:6" x14ac:dyDescent="0.25">
      <c r="A28" s="72"/>
      <c r="B28" s="73" t="s">
        <v>74</v>
      </c>
      <c r="C28" s="77"/>
      <c r="D28" s="77"/>
      <c r="E28" s="80"/>
      <c r="F28" s="81"/>
    </row>
    <row r="29" spans="1:6" x14ac:dyDescent="0.25">
      <c r="A29" s="72"/>
      <c r="B29" s="73" t="s">
        <v>75</v>
      </c>
      <c r="C29" s="77"/>
      <c r="D29" s="77"/>
      <c r="E29" s="80"/>
      <c r="F29" s="81"/>
    </row>
    <row r="30" spans="1:6" ht="24" x14ac:dyDescent="0.25">
      <c r="A30" s="75"/>
      <c r="B30" s="74" t="s">
        <v>76</v>
      </c>
      <c r="C30" s="78"/>
      <c r="D30" s="78"/>
      <c r="E30" s="82"/>
      <c r="F30" s="83"/>
    </row>
    <row r="31" spans="1:6" ht="30" x14ac:dyDescent="0.25">
      <c r="A31" s="17">
        <f>A27+1</f>
        <v>11</v>
      </c>
      <c r="B31" s="18" t="s">
        <v>77</v>
      </c>
      <c r="C31" s="69" t="s">
        <v>80</v>
      </c>
      <c r="D31" s="69" t="s">
        <v>81</v>
      </c>
      <c r="E31" s="29">
        <v>3</v>
      </c>
      <c r="F31" s="67" t="s">
        <v>12</v>
      </c>
    </row>
    <row r="32" spans="1:6" ht="30" x14ac:dyDescent="0.25">
      <c r="A32" s="17">
        <f>A31+1</f>
        <v>12</v>
      </c>
      <c r="B32" s="18" t="s">
        <v>78</v>
      </c>
      <c r="C32" s="69" t="s">
        <v>82</v>
      </c>
      <c r="D32" s="69" t="s">
        <v>83</v>
      </c>
      <c r="E32" s="29">
        <v>1</v>
      </c>
      <c r="F32" s="67" t="s">
        <v>12</v>
      </c>
    </row>
    <row r="33" spans="1:6" ht="30" x14ac:dyDescent="0.25">
      <c r="A33" s="17">
        <f t="shared" ref="A33:A44" si="1">A32+1</f>
        <v>13</v>
      </c>
      <c r="B33" s="18" t="s">
        <v>79</v>
      </c>
      <c r="C33" s="69" t="s">
        <v>84</v>
      </c>
      <c r="D33" s="69" t="s">
        <v>85</v>
      </c>
      <c r="E33" s="29">
        <v>1</v>
      </c>
      <c r="F33" s="67" t="s">
        <v>12</v>
      </c>
    </row>
    <row r="34" spans="1:6" ht="30" x14ac:dyDescent="0.25">
      <c r="A34" s="17">
        <f t="shared" si="1"/>
        <v>14</v>
      </c>
      <c r="B34" s="18" t="s">
        <v>86</v>
      </c>
      <c r="C34" s="19" t="s">
        <v>89</v>
      </c>
      <c r="D34" s="69" t="s">
        <v>90</v>
      </c>
      <c r="E34" s="29">
        <v>1</v>
      </c>
      <c r="F34" s="67" t="s">
        <v>12</v>
      </c>
    </row>
    <row r="35" spans="1:6" ht="30" x14ac:dyDescent="0.25">
      <c r="A35" s="17">
        <f t="shared" si="1"/>
        <v>15</v>
      </c>
      <c r="B35" s="18" t="s">
        <v>87</v>
      </c>
      <c r="C35" s="19" t="s">
        <v>14</v>
      </c>
      <c r="D35" s="69" t="s">
        <v>91</v>
      </c>
      <c r="E35" s="29">
        <v>1</v>
      </c>
      <c r="F35" s="67" t="s">
        <v>12</v>
      </c>
    </row>
    <row r="36" spans="1:6" ht="30" x14ac:dyDescent="0.25">
      <c r="A36" s="17">
        <f t="shared" si="1"/>
        <v>16</v>
      </c>
      <c r="B36" s="18" t="s">
        <v>88</v>
      </c>
      <c r="C36" s="19" t="s">
        <v>92</v>
      </c>
      <c r="D36" s="69" t="s">
        <v>93</v>
      </c>
      <c r="E36" s="29">
        <v>1</v>
      </c>
      <c r="F36" s="67" t="s">
        <v>12</v>
      </c>
    </row>
    <row r="37" spans="1:6" x14ac:dyDescent="0.25">
      <c r="A37" s="17">
        <f t="shared" si="1"/>
        <v>17</v>
      </c>
      <c r="B37" s="18" t="s">
        <v>94</v>
      </c>
      <c r="C37" s="19" t="s">
        <v>14</v>
      </c>
      <c r="D37" s="69" t="s">
        <v>99</v>
      </c>
      <c r="E37" s="29">
        <v>1</v>
      </c>
      <c r="F37" s="67" t="s">
        <v>12</v>
      </c>
    </row>
    <row r="38" spans="1:6" x14ac:dyDescent="0.25">
      <c r="A38" s="17">
        <f t="shared" si="1"/>
        <v>18</v>
      </c>
      <c r="B38" s="18" t="s">
        <v>95</v>
      </c>
      <c r="C38" s="19" t="s">
        <v>92</v>
      </c>
      <c r="D38" s="69" t="s">
        <v>100</v>
      </c>
      <c r="E38" s="29">
        <v>1</v>
      </c>
      <c r="F38" s="67" t="s">
        <v>12</v>
      </c>
    </row>
    <row r="39" spans="1:6" x14ac:dyDescent="0.25">
      <c r="A39" s="17">
        <f t="shared" si="1"/>
        <v>19</v>
      </c>
      <c r="B39" s="4" t="s">
        <v>96</v>
      </c>
      <c r="C39" s="19" t="s">
        <v>89</v>
      </c>
      <c r="D39" s="69" t="s">
        <v>100</v>
      </c>
      <c r="E39" s="29">
        <v>1</v>
      </c>
      <c r="F39" s="67" t="s">
        <v>12</v>
      </c>
    </row>
    <row r="40" spans="1:6" x14ac:dyDescent="0.25">
      <c r="A40" s="17">
        <f t="shared" si="1"/>
        <v>20</v>
      </c>
      <c r="B40" s="18" t="s">
        <v>97</v>
      </c>
      <c r="C40" s="19" t="s">
        <v>101</v>
      </c>
      <c r="D40" s="69" t="s">
        <v>102</v>
      </c>
      <c r="E40" s="29">
        <v>1</v>
      </c>
      <c r="F40" s="67" t="s">
        <v>12</v>
      </c>
    </row>
    <row r="41" spans="1:6" x14ac:dyDescent="0.25">
      <c r="A41" s="17">
        <f t="shared" si="1"/>
        <v>21</v>
      </c>
      <c r="B41" s="71" t="s">
        <v>98</v>
      </c>
      <c r="C41" s="84"/>
      <c r="D41" s="69" t="s">
        <v>103</v>
      </c>
      <c r="E41" s="29">
        <v>2</v>
      </c>
      <c r="F41" s="67" t="s">
        <v>12</v>
      </c>
    </row>
    <row r="42" spans="1:6" x14ac:dyDescent="0.25">
      <c r="A42" s="17">
        <f t="shared" si="1"/>
        <v>22</v>
      </c>
      <c r="B42" s="71" t="s">
        <v>104</v>
      </c>
      <c r="C42" s="84"/>
      <c r="D42" s="76"/>
      <c r="E42" s="29">
        <v>1</v>
      </c>
      <c r="F42" s="67" t="s">
        <v>12</v>
      </c>
    </row>
    <row r="43" spans="1:6" x14ac:dyDescent="0.25">
      <c r="A43" s="17">
        <f t="shared" si="1"/>
        <v>23</v>
      </c>
      <c r="B43" s="36" t="s">
        <v>105</v>
      </c>
      <c r="C43" s="84"/>
      <c r="D43" s="76"/>
      <c r="E43" s="29">
        <v>2</v>
      </c>
      <c r="F43" s="67" t="s">
        <v>12</v>
      </c>
    </row>
    <row r="44" spans="1:6" x14ac:dyDescent="0.25">
      <c r="A44" s="17">
        <f t="shared" si="1"/>
        <v>24</v>
      </c>
      <c r="B44" s="36" t="s">
        <v>106</v>
      </c>
      <c r="C44" s="84"/>
      <c r="D44" s="76" t="s">
        <v>107</v>
      </c>
      <c r="E44" s="29">
        <v>3</v>
      </c>
      <c r="F44" s="67" t="s">
        <v>12</v>
      </c>
    </row>
    <row r="45" spans="1:6" ht="15.75" thickBot="1" x14ac:dyDescent="0.3">
      <c r="A45" s="20" t="str">
        <f>CONCATENATE(MAX(A42:A44)+1," až ",ROUNDUP(MAX(A42:A44),-1))</f>
        <v>25 až 30</v>
      </c>
      <c r="B45" s="21" t="s">
        <v>7</v>
      </c>
      <c r="C45" s="33" t="s">
        <v>8</v>
      </c>
      <c r="D45" s="86"/>
      <c r="E45" s="30" t="s">
        <v>19</v>
      </c>
      <c r="F45" s="31"/>
    </row>
    <row r="46" spans="1:6" x14ac:dyDescent="0.25">
      <c r="A46" s="1"/>
      <c r="B46" s="4" t="s">
        <v>108</v>
      </c>
      <c r="C46" s="23"/>
      <c r="D46" s="60"/>
    </row>
    <row r="47" spans="1:6" x14ac:dyDescent="0.25">
      <c r="A47" s="1"/>
      <c r="B47" s="4"/>
      <c r="C47" s="23"/>
      <c r="D47" s="60"/>
    </row>
    <row r="48" spans="1:6" x14ac:dyDescent="0.25">
      <c r="A48" s="1"/>
      <c r="B48" s="4"/>
      <c r="C48" s="23"/>
      <c r="D48" s="60"/>
    </row>
    <row r="49" spans="1:6" x14ac:dyDescent="0.25">
      <c r="A49" s="1"/>
      <c r="B49" s="4"/>
      <c r="C49" s="23"/>
      <c r="D49" s="60"/>
    </row>
    <row r="50" spans="1:6" x14ac:dyDescent="0.25">
      <c r="A50" s="1"/>
      <c r="B50" s="4"/>
      <c r="C50" s="23"/>
      <c r="D50" s="60"/>
    </row>
    <row r="51" spans="1:6" x14ac:dyDescent="0.25">
      <c r="A51" s="1"/>
      <c r="B51" s="4"/>
      <c r="C51" s="23"/>
      <c r="D51" s="60"/>
    </row>
    <row r="52" spans="1:6" x14ac:dyDescent="0.25">
      <c r="A52" s="1"/>
      <c r="B52" s="4"/>
      <c r="C52" s="3"/>
      <c r="D52" s="60"/>
    </row>
    <row r="53" spans="1:6" x14ac:dyDescent="0.25">
      <c r="A53" s="5">
        <v>2</v>
      </c>
      <c r="B53" s="6" t="s">
        <v>15</v>
      </c>
      <c r="C53" s="7"/>
      <c r="D53" s="61"/>
      <c r="E53" s="24"/>
      <c r="F53" s="24"/>
    </row>
    <row r="54" spans="1:6" ht="15.75" thickBot="1" x14ac:dyDescent="0.3">
      <c r="A54" s="1"/>
      <c r="B54" s="4"/>
      <c r="C54" s="3"/>
      <c r="D54" s="60"/>
    </row>
    <row r="55" spans="1:6" x14ac:dyDescent="0.25">
      <c r="A55" s="8" t="s">
        <v>2</v>
      </c>
      <c r="B55" s="9" t="s">
        <v>3</v>
      </c>
      <c r="C55" s="10" t="s">
        <v>4</v>
      </c>
      <c r="D55" s="62" t="s">
        <v>5</v>
      </c>
      <c r="E55" s="25" t="s">
        <v>9</v>
      </c>
      <c r="F55" s="26" t="s">
        <v>10</v>
      </c>
    </row>
    <row r="56" spans="1:6" ht="15.75" thickBot="1" x14ac:dyDescent="0.3">
      <c r="A56" s="11" t="s">
        <v>6</v>
      </c>
      <c r="B56" s="12"/>
      <c r="C56" s="13"/>
      <c r="D56" s="63"/>
      <c r="E56" s="27"/>
      <c r="F56" s="28" t="s">
        <v>11</v>
      </c>
    </row>
    <row r="57" spans="1:6" x14ac:dyDescent="0.25">
      <c r="A57" s="56">
        <f>ROUNDUP(MAX(A40:A44),-1)+1</f>
        <v>31</v>
      </c>
      <c r="B57" s="34" t="s">
        <v>109</v>
      </c>
      <c r="C57" s="35" t="s">
        <v>13</v>
      </c>
      <c r="D57" s="87" t="s">
        <v>110</v>
      </c>
      <c r="E57" s="29">
        <v>4</v>
      </c>
      <c r="F57" s="43" t="s">
        <v>12</v>
      </c>
    </row>
    <row r="58" spans="1:6" x14ac:dyDescent="0.25">
      <c r="A58" s="85">
        <f>A57+1</f>
        <v>32</v>
      </c>
      <c r="B58" s="36" t="s">
        <v>109</v>
      </c>
      <c r="C58" s="38" t="s">
        <v>14</v>
      </c>
      <c r="D58" s="42" t="s">
        <v>111</v>
      </c>
      <c r="E58" s="29">
        <v>5</v>
      </c>
      <c r="F58" s="41" t="s">
        <v>12</v>
      </c>
    </row>
    <row r="59" spans="1:6" x14ac:dyDescent="0.25">
      <c r="A59" s="85">
        <f t="shared" ref="A59:A85" si="2">A58+1</f>
        <v>33</v>
      </c>
      <c r="B59" s="36" t="s">
        <v>109</v>
      </c>
      <c r="C59" s="38" t="s">
        <v>92</v>
      </c>
      <c r="D59" s="42" t="s">
        <v>112</v>
      </c>
      <c r="E59" s="29">
        <v>3</v>
      </c>
      <c r="F59" s="41" t="s">
        <v>12</v>
      </c>
    </row>
    <row r="60" spans="1:6" x14ac:dyDescent="0.25">
      <c r="A60" s="85">
        <f t="shared" si="2"/>
        <v>34</v>
      </c>
      <c r="B60" s="36" t="s">
        <v>109</v>
      </c>
      <c r="C60" s="38" t="s">
        <v>89</v>
      </c>
      <c r="D60" s="42" t="s">
        <v>113</v>
      </c>
      <c r="E60" s="29">
        <v>11</v>
      </c>
      <c r="F60" s="41" t="s">
        <v>12</v>
      </c>
    </row>
    <row r="61" spans="1:6" x14ac:dyDescent="0.25">
      <c r="A61" s="85">
        <f t="shared" si="2"/>
        <v>35</v>
      </c>
      <c r="B61" s="36" t="s">
        <v>109</v>
      </c>
      <c r="C61" s="38" t="s">
        <v>114</v>
      </c>
      <c r="D61" s="42" t="s">
        <v>115</v>
      </c>
      <c r="E61" s="29">
        <v>10</v>
      </c>
      <c r="F61" s="41" t="s">
        <v>12</v>
      </c>
    </row>
    <row r="62" spans="1:6" ht="30" x14ac:dyDescent="0.25">
      <c r="A62" s="85">
        <f t="shared" si="2"/>
        <v>36</v>
      </c>
      <c r="B62" s="36" t="s">
        <v>116</v>
      </c>
      <c r="C62" s="38" t="s">
        <v>13</v>
      </c>
      <c r="D62" s="42" t="s">
        <v>117</v>
      </c>
      <c r="E62" s="29">
        <v>3</v>
      </c>
      <c r="F62" s="41" t="s">
        <v>12</v>
      </c>
    </row>
    <row r="63" spans="1:6" x14ac:dyDescent="0.25">
      <c r="A63" s="85">
        <f t="shared" si="2"/>
        <v>37</v>
      </c>
      <c r="B63" s="36" t="s">
        <v>118</v>
      </c>
      <c r="C63" s="38" t="s">
        <v>14</v>
      </c>
      <c r="D63" s="42" t="s">
        <v>119</v>
      </c>
      <c r="E63" s="29">
        <v>1</v>
      </c>
      <c r="F63" s="41" t="s">
        <v>12</v>
      </c>
    </row>
    <row r="64" spans="1:6" x14ac:dyDescent="0.25">
      <c r="A64" s="85">
        <f t="shared" si="2"/>
        <v>38</v>
      </c>
      <c r="B64" s="36" t="s">
        <v>118</v>
      </c>
      <c r="C64" s="38" t="s">
        <v>89</v>
      </c>
      <c r="D64" s="42" t="s">
        <v>126</v>
      </c>
      <c r="E64" s="29">
        <v>3</v>
      </c>
      <c r="F64" s="41" t="s">
        <v>12</v>
      </c>
    </row>
    <row r="65" spans="1:6" x14ac:dyDescent="0.25">
      <c r="A65" s="85">
        <f t="shared" si="2"/>
        <v>39</v>
      </c>
      <c r="B65" s="36" t="s">
        <v>118</v>
      </c>
      <c r="C65" s="38" t="s">
        <v>114</v>
      </c>
      <c r="D65" s="42" t="s">
        <v>126</v>
      </c>
      <c r="E65" s="29">
        <v>2</v>
      </c>
      <c r="F65" s="41" t="s">
        <v>12</v>
      </c>
    </row>
    <row r="66" spans="1:6" x14ac:dyDescent="0.25">
      <c r="A66" s="85">
        <f t="shared" si="2"/>
        <v>40</v>
      </c>
      <c r="B66" s="36" t="s">
        <v>120</v>
      </c>
      <c r="C66" s="38" t="s">
        <v>13</v>
      </c>
      <c r="D66" s="42" t="s">
        <v>127</v>
      </c>
      <c r="E66" s="29">
        <v>1</v>
      </c>
      <c r="F66" s="41" t="s">
        <v>12</v>
      </c>
    </row>
    <row r="67" spans="1:6" x14ac:dyDescent="0.25">
      <c r="A67" s="85">
        <f t="shared" si="2"/>
        <v>41</v>
      </c>
      <c r="B67" s="36" t="s">
        <v>120</v>
      </c>
      <c r="C67" s="38" t="s">
        <v>92</v>
      </c>
      <c r="D67" s="42" t="s">
        <v>128</v>
      </c>
      <c r="E67" s="29">
        <v>1</v>
      </c>
      <c r="F67" s="41" t="s">
        <v>12</v>
      </c>
    </row>
    <row r="68" spans="1:6" ht="30" x14ac:dyDescent="0.25">
      <c r="A68" s="85">
        <f t="shared" si="2"/>
        <v>42</v>
      </c>
      <c r="B68" s="36" t="s">
        <v>121</v>
      </c>
      <c r="C68" s="38" t="s">
        <v>92</v>
      </c>
      <c r="D68" s="42" t="s">
        <v>129</v>
      </c>
      <c r="E68" s="29">
        <v>1</v>
      </c>
      <c r="F68" s="41" t="s">
        <v>12</v>
      </c>
    </row>
    <row r="69" spans="1:6" x14ac:dyDescent="0.25">
      <c r="A69" s="85">
        <f t="shared" si="2"/>
        <v>43</v>
      </c>
      <c r="B69" s="36" t="s">
        <v>122</v>
      </c>
      <c r="C69" s="38" t="s">
        <v>114</v>
      </c>
      <c r="D69" s="42" t="s">
        <v>130</v>
      </c>
      <c r="E69" s="29">
        <v>1</v>
      </c>
      <c r="F69" s="41" t="s">
        <v>12</v>
      </c>
    </row>
    <row r="70" spans="1:6" ht="30" x14ac:dyDescent="0.25">
      <c r="A70" s="85">
        <f t="shared" si="2"/>
        <v>44</v>
      </c>
      <c r="B70" s="36" t="s">
        <v>123</v>
      </c>
      <c r="C70" s="38" t="s">
        <v>14</v>
      </c>
      <c r="D70" s="42" t="s">
        <v>131</v>
      </c>
      <c r="E70" s="29">
        <v>1</v>
      </c>
      <c r="F70" s="41" t="s">
        <v>12</v>
      </c>
    </row>
    <row r="71" spans="1:6" ht="30" x14ac:dyDescent="0.25">
      <c r="A71" s="85">
        <f t="shared" si="2"/>
        <v>45</v>
      </c>
      <c r="B71" s="36" t="s">
        <v>124</v>
      </c>
      <c r="C71" s="38" t="s">
        <v>13</v>
      </c>
      <c r="D71" s="42" t="s">
        <v>132</v>
      </c>
      <c r="E71" s="29">
        <v>1</v>
      </c>
      <c r="F71" s="41" t="s">
        <v>12</v>
      </c>
    </row>
    <row r="72" spans="1:6" x14ac:dyDescent="0.25">
      <c r="A72" s="85">
        <f t="shared" si="2"/>
        <v>46</v>
      </c>
      <c r="B72" s="36" t="s">
        <v>125</v>
      </c>
      <c r="C72" s="38" t="s">
        <v>133</v>
      </c>
      <c r="D72" s="42" t="s">
        <v>134</v>
      </c>
      <c r="E72" s="29">
        <v>1</v>
      </c>
      <c r="F72" s="41" t="s">
        <v>12</v>
      </c>
    </row>
    <row r="73" spans="1:6" x14ac:dyDescent="0.25">
      <c r="A73" s="85">
        <f t="shared" si="2"/>
        <v>47</v>
      </c>
      <c r="B73" s="36" t="s">
        <v>135</v>
      </c>
      <c r="C73" s="38" t="s">
        <v>14</v>
      </c>
      <c r="D73" s="42" t="s">
        <v>136</v>
      </c>
      <c r="E73" s="29">
        <v>5</v>
      </c>
      <c r="F73" s="41" t="s">
        <v>12</v>
      </c>
    </row>
    <row r="74" spans="1:6" x14ac:dyDescent="0.25">
      <c r="A74" s="85">
        <f t="shared" si="2"/>
        <v>48</v>
      </c>
      <c r="B74" s="36" t="s">
        <v>135</v>
      </c>
      <c r="C74" s="38" t="s">
        <v>114</v>
      </c>
      <c r="D74" s="42" t="s">
        <v>137</v>
      </c>
      <c r="E74" s="29">
        <v>1</v>
      </c>
      <c r="F74" s="41" t="s">
        <v>12</v>
      </c>
    </row>
    <row r="75" spans="1:6" ht="30" x14ac:dyDescent="0.25">
      <c r="A75" s="85">
        <f t="shared" si="2"/>
        <v>49</v>
      </c>
      <c r="B75" s="36" t="s">
        <v>138</v>
      </c>
      <c r="C75" s="38" t="s">
        <v>13</v>
      </c>
      <c r="D75" s="42" t="s">
        <v>139</v>
      </c>
      <c r="E75" s="29">
        <v>17</v>
      </c>
      <c r="F75" s="41" t="s">
        <v>12</v>
      </c>
    </row>
    <row r="76" spans="1:6" x14ac:dyDescent="0.25">
      <c r="A76" s="85">
        <f t="shared" si="2"/>
        <v>50</v>
      </c>
      <c r="B76" s="36" t="s">
        <v>140</v>
      </c>
      <c r="C76" s="38" t="s">
        <v>13</v>
      </c>
      <c r="D76" s="42" t="s">
        <v>141</v>
      </c>
      <c r="E76" s="29">
        <v>12</v>
      </c>
      <c r="F76" s="41" t="s">
        <v>12</v>
      </c>
    </row>
    <row r="77" spans="1:6" x14ac:dyDescent="0.25">
      <c r="A77" s="85">
        <f t="shared" si="2"/>
        <v>51</v>
      </c>
      <c r="B77" s="36" t="s">
        <v>142</v>
      </c>
      <c r="C77" s="38" t="s">
        <v>13</v>
      </c>
      <c r="D77" s="42" t="s">
        <v>143</v>
      </c>
      <c r="E77" s="29">
        <v>1</v>
      </c>
      <c r="F77" s="41" t="s">
        <v>12</v>
      </c>
    </row>
    <row r="78" spans="1:6" x14ac:dyDescent="0.25">
      <c r="A78" s="85">
        <f t="shared" si="2"/>
        <v>52</v>
      </c>
      <c r="B78" s="36" t="s">
        <v>144</v>
      </c>
      <c r="C78" s="38" t="s">
        <v>14</v>
      </c>
      <c r="D78" s="42" t="s">
        <v>148</v>
      </c>
      <c r="E78" s="29">
        <v>3</v>
      </c>
      <c r="F78" s="41" t="s">
        <v>12</v>
      </c>
    </row>
    <row r="79" spans="1:6" x14ac:dyDescent="0.25">
      <c r="A79" s="85">
        <f t="shared" si="2"/>
        <v>53</v>
      </c>
      <c r="B79" s="36" t="s">
        <v>145</v>
      </c>
      <c r="C79" s="38" t="s">
        <v>14</v>
      </c>
      <c r="D79" s="42"/>
      <c r="E79" s="29">
        <v>1</v>
      </c>
      <c r="F79" s="41" t="s">
        <v>12</v>
      </c>
    </row>
    <row r="80" spans="1:6" ht="30" x14ac:dyDescent="0.25">
      <c r="A80" s="85">
        <f t="shared" si="2"/>
        <v>54</v>
      </c>
      <c r="B80" s="36" t="s">
        <v>146</v>
      </c>
      <c r="C80" s="38" t="s">
        <v>149</v>
      </c>
      <c r="D80" s="42"/>
      <c r="E80" s="29">
        <v>2</v>
      </c>
      <c r="F80" s="41" t="s">
        <v>12</v>
      </c>
    </row>
    <row r="81" spans="1:6" ht="30" x14ac:dyDescent="0.25">
      <c r="A81" s="85">
        <f t="shared" si="2"/>
        <v>55</v>
      </c>
      <c r="B81" s="36" t="s">
        <v>147</v>
      </c>
      <c r="C81" s="38" t="s">
        <v>150</v>
      </c>
      <c r="D81" s="42"/>
      <c r="E81" s="29">
        <v>1</v>
      </c>
      <c r="F81" s="41" t="s">
        <v>12</v>
      </c>
    </row>
    <row r="82" spans="1:6" x14ac:dyDescent="0.25">
      <c r="A82" s="85">
        <f t="shared" si="2"/>
        <v>56</v>
      </c>
      <c r="B82" s="36" t="s">
        <v>151</v>
      </c>
      <c r="C82" s="38" t="s">
        <v>152</v>
      </c>
      <c r="D82" s="42" t="s">
        <v>153</v>
      </c>
      <c r="E82" s="29">
        <v>5</v>
      </c>
      <c r="F82" s="41" t="s">
        <v>12</v>
      </c>
    </row>
    <row r="83" spans="1:6" x14ac:dyDescent="0.25">
      <c r="A83" s="85">
        <f t="shared" si="2"/>
        <v>57</v>
      </c>
      <c r="B83" s="36" t="s">
        <v>154</v>
      </c>
      <c r="C83" s="38" t="s">
        <v>152</v>
      </c>
      <c r="D83" s="42" t="s">
        <v>155</v>
      </c>
      <c r="E83" s="29">
        <v>5</v>
      </c>
      <c r="F83" s="41" t="s">
        <v>12</v>
      </c>
    </row>
    <row r="84" spans="1:6" x14ac:dyDescent="0.25">
      <c r="A84" s="85">
        <f t="shared" si="2"/>
        <v>58</v>
      </c>
      <c r="B84" s="88" t="s">
        <v>156</v>
      </c>
      <c r="C84" s="89" t="s">
        <v>157</v>
      </c>
      <c r="D84" s="90" t="s">
        <v>158</v>
      </c>
      <c r="E84" s="57">
        <v>5</v>
      </c>
      <c r="F84" s="58" t="s">
        <v>12</v>
      </c>
    </row>
    <row r="85" spans="1:6" x14ac:dyDescent="0.25">
      <c r="A85" s="85">
        <f t="shared" si="2"/>
        <v>59</v>
      </c>
      <c r="B85" s="48" t="s">
        <v>159</v>
      </c>
      <c r="C85" s="46" t="s">
        <v>160</v>
      </c>
      <c r="D85" s="47" t="s">
        <v>161</v>
      </c>
      <c r="E85" s="29">
        <v>10</v>
      </c>
      <c r="F85" s="41" t="s">
        <v>12</v>
      </c>
    </row>
    <row r="86" spans="1:6" ht="15.75" thickBot="1" x14ac:dyDescent="0.3">
      <c r="A86" s="20" t="str">
        <f>CONCATENATE(MAX(A83:A85)+1," až ",ROUNDUP(MAX(A83:A85),-1))</f>
        <v>60 až 60</v>
      </c>
      <c r="B86" s="32" t="s">
        <v>7</v>
      </c>
      <c r="C86" s="33" t="s">
        <v>8</v>
      </c>
      <c r="D86" s="86" t="s">
        <v>8</v>
      </c>
      <c r="E86" s="39"/>
      <c r="F86" s="40"/>
    </row>
    <row r="87" spans="1:6" x14ac:dyDescent="0.25">
      <c r="A87" s="1"/>
      <c r="B87" s="4" t="s">
        <v>108</v>
      </c>
      <c r="C87" s="3"/>
      <c r="D87" s="60"/>
    </row>
    <row r="88" spans="1:6" x14ac:dyDescent="0.25">
      <c r="A88" s="1"/>
      <c r="B88" s="4"/>
      <c r="C88" s="3"/>
      <c r="D88" s="60"/>
    </row>
    <row r="89" spans="1:6" x14ac:dyDescent="0.25">
      <c r="A89" s="1"/>
      <c r="B89" s="4"/>
      <c r="C89" s="3"/>
      <c r="D89" s="60"/>
    </row>
    <row r="90" spans="1:6" x14ac:dyDescent="0.25">
      <c r="A90" s="5">
        <v>3</v>
      </c>
      <c r="B90" s="6" t="s">
        <v>16</v>
      </c>
      <c r="C90" s="7"/>
      <c r="D90" s="61"/>
      <c r="E90" s="24"/>
      <c r="F90" s="24"/>
    </row>
    <row r="91" spans="1:6" ht="15.75" thickBot="1" x14ac:dyDescent="0.3">
      <c r="A91" s="1"/>
      <c r="B91" s="4"/>
      <c r="C91" s="3"/>
      <c r="D91" s="60"/>
    </row>
    <row r="92" spans="1:6" x14ac:dyDescent="0.25">
      <c r="A92" s="8" t="s">
        <v>2</v>
      </c>
      <c r="B92" s="9" t="s">
        <v>3</v>
      </c>
      <c r="C92" s="10" t="s">
        <v>4</v>
      </c>
      <c r="D92" s="62" t="s">
        <v>5</v>
      </c>
      <c r="E92" s="25" t="s">
        <v>9</v>
      </c>
      <c r="F92" s="26" t="s">
        <v>10</v>
      </c>
    </row>
    <row r="93" spans="1:6" ht="15.75" thickBot="1" x14ac:dyDescent="0.3">
      <c r="A93" s="11" t="s">
        <v>6</v>
      </c>
      <c r="B93" s="12"/>
      <c r="C93" s="13"/>
      <c r="D93" s="63"/>
      <c r="E93" s="27"/>
      <c r="F93" s="28" t="s">
        <v>11</v>
      </c>
    </row>
    <row r="94" spans="1:6" x14ac:dyDescent="0.25">
      <c r="A94" s="56">
        <f>ROUNDUP(MAX(A81:A85),-1)+1</f>
        <v>61</v>
      </c>
      <c r="B94" s="36" t="s">
        <v>162</v>
      </c>
      <c r="C94" s="38"/>
      <c r="D94" s="42"/>
      <c r="E94" s="29" t="s">
        <v>19</v>
      </c>
      <c r="F94" s="41" t="s">
        <v>12</v>
      </c>
    </row>
    <row r="95" spans="1:6" x14ac:dyDescent="0.25">
      <c r="A95" s="85">
        <f t="shared" ref="A95:A106" si="3">A94+1</f>
        <v>62</v>
      </c>
      <c r="B95" s="36" t="s">
        <v>163</v>
      </c>
      <c r="C95" s="38" t="s">
        <v>14</v>
      </c>
      <c r="D95" s="42"/>
      <c r="E95" s="29">
        <v>10</v>
      </c>
      <c r="F95" s="41" t="s">
        <v>12</v>
      </c>
    </row>
    <row r="96" spans="1:6" x14ac:dyDescent="0.25">
      <c r="A96" s="85">
        <f t="shared" si="3"/>
        <v>63</v>
      </c>
      <c r="B96" s="36" t="s">
        <v>164</v>
      </c>
      <c r="C96" s="38" t="s">
        <v>13</v>
      </c>
      <c r="D96" s="42"/>
      <c r="E96" s="29">
        <v>2</v>
      </c>
      <c r="F96" s="41" t="s">
        <v>12</v>
      </c>
    </row>
    <row r="97" spans="1:6" ht="30" x14ac:dyDescent="0.25">
      <c r="A97" s="85">
        <f t="shared" si="3"/>
        <v>64</v>
      </c>
      <c r="B97" s="36" t="s">
        <v>165</v>
      </c>
      <c r="C97" s="38" t="s">
        <v>166</v>
      </c>
      <c r="D97" s="42">
        <v>29252</v>
      </c>
      <c r="E97" s="29">
        <v>38</v>
      </c>
      <c r="F97" s="41" t="s">
        <v>17</v>
      </c>
    </row>
    <row r="98" spans="1:6" ht="30" x14ac:dyDescent="0.25">
      <c r="A98" s="85">
        <f t="shared" si="3"/>
        <v>65</v>
      </c>
      <c r="B98" s="36" t="s">
        <v>165</v>
      </c>
      <c r="C98" s="38" t="s">
        <v>167</v>
      </c>
      <c r="D98" s="42">
        <v>29253</v>
      </c>
      <c r="E98" s="29">
        <v>27</v>
      </c>
      <c r="F98" s="41" t="s">
        <v>17</v>
      </c>
    </row>
    <row r="99" spans="1:6" ht="30" x14ac:dyDescent="0.25">
      <c r="A99" s="85">
        <f t="shared" si="3"/>
        <v>66</v>
      </c>
      <c r="B99" s="36" t="s">
        <v>165</v>
      </c>
      <c r="C99" s="38" t="s">
        <v>168</v>
      </c>
      <c r="D99" s="42">
        <v>29254</v>
      </c>
      <c r="E99" s="29">
        <v>22</v>
      </c>
      <c r="F99" s="41" t="s">
        <v>17</v>
      </c>
    </row>
    <row r="100" spans="1:6" ht="30" x14ac:dyDescent="0.25">
      <c r="A100" s="85">
        <f t="shared" si="3"/>
        <v>67</v>
      </c>
      <c r="B100" s="36" t="s">
        <v>165</v>
      </c>
      <c r="C100" s="38" t="s">
        <v>169</v>
      </c>
      <c r="D100" s="42">
        <v>29255</v>
      </c>
      <c r="E100" s="29">
        <v>30</v>
      </c>
      <c r="F100" s="41" t="s">
        <v>17</v>
      </c>
    </row>
    <row r="101" spans="1:6" ht="30" x14ac:dyDescent="0.25">
      <c r="A101" s="85">
        <f t="shared" si="3"/>
        <v>68</v>
      </c>
      <c r="B101" s="36" t="s">
        <v>165</v>
      </c>
      <c r="C101" s="38" t="s">
        <v>170</v>
      </c>
      <c r="D101" s="42">
        <v>29256</v>
      </c>
      <c r="E101" s="29">
        <v>80</v>
      </c>
      <c r="F101" s="41" t="s">
        <v>17</v>
      </c>
    </row>
    <row r="102" spans="1:6" ht="30" x14ac:dyDescent="0.25">
      <c r="A102" s="85">
        <f t="shared" si="3"/>
        <v>69</v>
      </c>
      <c r="B102" s="36" t="s">
        <v>165</v>
      </c>
      <c r="C102" s="38" t="s">
        <v>171</v>
      </c>
      <c r="D102" s="42">
        <v>29257</v>
      </c>
      <c r="E102" s="29">
        <v>37</v>
      </c>
      <c r="F102" s="41" t="s">
        <v>17</v>
      </c>
    </row>
    <row r="103" spans="1:6" x14ac:dyDescent="0.25">
      <c r="A103" s="85">
        <f t="shared" si="3"/>
        <v>70</v>
      </c>
      <c r="B103" s="36" t="s">
        <v>172</v>
      </c>
      <c r="C103" s="38"/>
      <c r="D103" s="42"/>
      <c r="E103" s="29" t="s">
        <v>19</v>
      </c>
      <c r="F103" s="41" t="s">
        <v>12</v>
      </c>
    </row>
    <row r="104" spans="1:6" x14ac:dyDescent="0.25">
      <c r="A104" s="85">
        <f t="shared" si="3"/>
        <v>71</v>
      </c>
      <c r="B104" s="44" t="s">
        <v>173</v>
      </c>
      <c r="C104" s="38" t="s">
        <v>174</v>
      </c>
      <c r="D104" s="37">
        <v>1013378</v>
      </c>
      <c r="E104" s="29">
        <v>11</v>
      </c>
      <c r="F104" s="41" t="s">
        <v>17</v>
      </c>
    </row>
    <row r="105" spans="1:6" x14ac:dyDescent="0.25">
      <c r="A105" s="85">
        <f t="shared" si="3"/>
        <v>72</v>
      </c>
      <c r="B105" s="44" t="s">
        <v>173</v>
      </c>
      <c r="C105" s="38" t="s">
        <v>175</v>
      </c>
      <c r="D105" s="37">
        <v>1013401</v>
      </c>
      <c r="E105" s="29">
        <v>21</v>
      </c>
      <c r="F105" s="41" t="s">
        <v>17</v>
      </c>
    </row>
    <row r="106" spans="1:6" x14ac:dyDescent="0.25">
      <c r="A106" s="85">
        <f t="shared" si="3"/>
        <v>73</v>
      </c>
      <c r="B106" s="45" t="s">
        <v>176</v>
      </c>
      <c r="C106" s="46"/>
      <c r="D106" s="49"/>
      <c r="E106" s="29" t="s">
        <v>19</v>
      </c>
      <c r="F106" s="41" t="s">
        <v>12</v>
      </c>
    </row>
    <row r="107" spans="1:6" ht="15.75" thickBot="1" x14ac:dyDescent="0.3">
      <c r="A107" s="20" t="str">
        <f>CONCATENATE(MAX(A104:A106)+1," až ",ROUNDUP(MAX(A104:A106),-1))</f>
        <v>74 až 80</v>
      </c>
      <c r="B107" s="21" t="s">
        <v>7</v>
      </c>
      <c r="C107" s="22" t="s">
        <v>8</v>
      </c>
      <c r="D107" s="91" t="s">
        <v>8</v>
      </c>
      <c r="E107" s="30" t="s">
        <v>19</v>
      </c>
      <c r="F107" s="31"/>
    </row>
    <row r="108" spans="1:6" x14ac:dyDescent="0.25">
      <c r="A108" s="1"/>
      <c r="B108" s="4" t="s">
        <v>108</v>
      </c>
      <c r="C108" s="4"/>
      <c r="D108" s="60"/>
    </row>
    <row r="109" spans="1:6" x14ac:dyDescent="0.25">
      <c r="A109" s="1"/>
      <c r="B109" s="4"/>
      <c r="C109" s="4"/>
      <c r="D109" s="60"/>
    </row>
    <row r="110" spans="1:6" x14ac:dyDescent="0.25">
      <c r="A110" s="1"/>
      <c r="B110" s="4"/>
      <c r="C110" s="4"/>
      <c r="D110" s="60"/>
    </row>
    <row r="111" spans="1:6" x14ac:dyDescent="0.25">
      <c r="A111" s="5">
        <v>4</v>
      </c>
      <c r="B111" s="6" t="s">
        <v>18</v>
      </c>
      <c r="C111" s="6"/>
      <c r="D111" s="61"/>
      <c r="E111" s="24"/>
      <c r="F111" s="24"/>
    </row>
    <row r="112" spans="1:6" ht="15.75" thickBot="1" x14ac:dyDescent="0.3">
      <c r="A112" s="1"/>
      <c r="B112" s="4"/>
      <c r="C112" s="4"/>
      <c r="D112" s="60"/>
    </row>
    <row r="113" spans="1:6" x14ac:dyDescent="0.25">
      <c r="A113" s="8" t="s">
        <v>2</v>
      </c>
      <c r="B113" s="9" t="s">
        <v>3</v>
      </c>
      <c r="C113" s="10" t="s">
        <v>4</v>
      </c>
      <c r="D113" s="62" t="s">
        <v>5</v>
      </c>
      <c r="E113" s="92" t="s">
        <v>9</v>
      </c>
      <c r="F113" s="26" t="s">
        <v>10</v>
      </c>
    </row>
    <row r="114" spans="1:6" ht="15.75" thickBot="1" x14ac:dyDescent="0.3">
      <c r="A114" s="11" t="s">
        <v>6</v>
      </c>
      <c r="B114" s="12"/>
      <c r="C114" s="13"/>
      <c r="D114" s="63"/>
      <c r="E114" s="93"/>
      <c r="F114" s="28" t="s">
        <v>11</v>
      </c>
    </row>
    <row r="115" spans="1:6" x14ac:dyDescent="0.25">
      <c r="A115" s="56">
        <f>ROUNDUP(MAX(A102:A106),-1)+1</f>
        <v>81</v>
      </c>
      <c r="B115" s="50" t="s">
        <v>177</v>
      </c>
      <c r="C115" s="51" t="s">
        <v>178</v>
      </c>
      <c r="D115" s="52" t="s">
        <v>179</v>
      </c>
      <c r="E115" s="94">
        <v>27</v>
      </c>
      <c r="F115" s="53" t="s">
        <v>17</v>
      </c>
    </row>
    <row r="116" spans="1:6" x14ac:dyDescent="0.25">
      <c r="A116" s="85">
        <f t="shared" ref="A116:A122" si="4">A115+1</f>
        <v>82</v>
      </c>
      <c r="B116" s="50" t="s">
        <v>177</v>
      </c>
      <c r="C116" s="51" t="s">
        <v>180</v>
      </c>
      <c r="D116" s="52" t="s">
        <v>181</v>
      </c>
      <c r="E116" s="94">
        <v>22</v>
      </c>
      <c r="F116" s="53" t="s">
        <v>17</v>
      </c>
    </row>
    <row r="117" spans="1:6" x14ac:dyDescent="0.25">
      <c r="A117" s="85">
        <f t="shared" si="4"/>
        <v>83</v>
      </c>
      <c r="B117" s="50" t="s">
        <v>182</v>
      </c>
      <c r="C117" s="51" t="s">
        <v>183</v>
      </c>
      <c r="D117" s="52" t="s">
        <v>184</v>
      </c>
      <c r="E117" s="94">
        <v>30</v>
      </c>
      <c r="F117" s="53" t="s">
        <v>17</v>
      </c>
    </row>
    <row r="118" spans="1:6" x14ac:dyDescent="0.25">
      <c r="A118" s="85">
        <f t="shared" si="4"/>
        <v>84</v>
      </c>
      <c r="B118" s="50" t="s">
        <v>182</v>
      </c>
      <c r="C118" s="51" t="s">
        <v>185</v>
      </c>
      <c r="D118" s="52" t="s">
        <v>186</v>
      </c>
      <c r="E118" s="94">
        <v>100</v>
      </c>
      <c r="F118" s="53" t="s">
        <v>17</v>
      </c>
    </row>
    <row r="119" spans="1:6" x14ac:dyDescent="0.25">
      <c r="A119" s="85">
        <f t="shared" si="4"/>
        <v>85</v>
      </c>
      <c r="B119" s="50" t="s">
        <v>182</v>
      </c>
      <c r="C119" s="51" t="s">
        <v>187</v>
      </c>
      <c r="D119" s="52" t="s">
        <v>188</v>
      </c>
      <c r="E119" s="94">
        <v>37</v>
      </c>
      <c r="F119" s="53" t="s">
        <v>17</v>
      </c>
    </row>
    <row r="120" spans="1:6" ht="30" x14ac:dyDescent="0.25">
      <c r="A120" s="85">
        <f t="shared" si="4"/>
        <v>86</v>
      </c>
      <c r="B120" s="36" t="s">
        <v>189</v>
      </c>
      <c r="C120" s="51"/>
      <c r="D120" s="52"/>
      <c r="E120" s="94">
        <v>31.95</v>
      </c>
      <c r="F120" s="53" t="s">
        <v>190</v>
      </c>
    </row>
    <row r="121" spans="1:6" x14ac:dyDescent="0.25">
      <c r="A121" s="85">
        <f t="shared" si="4"/>
        <v>87</v>
      </c>
      <c r="B121" s="36" t="s">
        <v>191</v>
      </c>
      <c r="C121" s="38"/>
      <c r="D121" s="42"/>
      <c r="E121" s="94" t="s">
        <v>19</v>
      </c>
      <c r="F121" s="53" t="s">
        <v>17</v>
      </c>
    </row>
    <row r="122" spans="1:6" x14ac:dyDescent="0.25">
      <c r="A122" s="85">
        <f t="shared" si="4"/>
        <v>88</v>
      </c>
      <c r="B122" s="36" t="s">
        <v>192</v>
      </c>
      <c r="C122" s="38"/>
      <c r="D122" s="42"/>
      <c r="E122" s="94" t="s">
        <v>19</v>
      </c>
      <c r="F122" s="53" t="s">
        <v>17</v>
      </c>
    </row>
    <row r="123" spans="1:6" ht="15.75" thickBot="1" x14ac:dyDescent="0.3">
      <c r="A123" s="20" t="str">
        <f>CONCATENATE(MAX(A120:A122)+1," až ",ROUNDUP(MAX(A120:A122),-1))</f>
        <v>89 až 90</v>
      </c>
      <c r="B123" s="32" t="s">
        <v>7</v>
      </c>
      <c r="C123" s="33" t="s">
        <v>8</v>
      </c>
      <c r="D123" s="86" t="s">
        <v>8</v>
      </c>
      <c r="E123" s="39" t="s">
        <v>19</v>
      </c>
      <c r="F123" s="40" t="s">
        <v>17</v>
      </c>
    </row>
    <row r="124" spans="1:6" x14ac:dyDescent="0.25">
      <c r="A124" s="1"/>
      <c r="B124" s="4" t="s">
        <v>108</v>
      </c>
      <c r="C124" s="4"/>
      <c r="D124" s="60"/>
      <c r="E124" s="95" t="s">
        <v>195</v>
      </c>
    </row>
    <row r="125" spans="1:6" x14ac:dyDescent="0.25">
      <c r="A125" s="1"/>
      <c r="B125" s="4"/>
      <c r="C125" s="4"/>
      <c r="D125" s="60"/>
    </row>
    <row r="126" spans="1:6" x14ac:dyDescent="0.25">
      <c r="A126" s="1"/>
      <c r="B126" s="4"/>
      <c r="C126" s="4"/>
      <c r="D126" s="60"/>
    </row>
    <row r="127" spans="1:6" x14ac:dyDescent="0.25">
      <c r="A127" s="5">
        <v>5</v>
      </c>
      <c r="B127" s="6" t="s">
        <v>193</v>
      </c>
      <c r="C127" s="6"/>
      <c r="D127" s="61"/>
      <c r="E127" s="24"/>
      <c r="F127" s="24"/>
    </row>
    <row r="128" spans="1:6" ht="15.75" thickBot="1" x14ac:dyDescent="0.3">
      <c r="A128" s="1"/>
      <c r="B128" s="4"/>
      <c r="C128" s="4"/>
      <c r="D128" s="60"/>
    </row>
    <row r="129" spans="1:6" x14ac:dyDescent="0.25">
      <c r="A129" s="8" t="s">
        <v>2</v>
      </c>
      <c r="B129" s="9" t="s">
        <v>3</v>
      </c>
      <c r="C129" s="10" t="s">
        <v>194</v>
      </c>
      <c r="D129" s="62" t="s">
        <v>5</v>
      </c>
      <c r="E129" s="25" t="s">
        <v>9</v>
      </c>
      <c r="F129" s="26" t="s">
        <v>10</v>
      </c>
    </row>
    <row r="130" spans="1:6" ht="15.75" thickBot="1" x14ac:dyDescent="0.3">
      <c r="A130" s="11" t="s">
        <v>6</v>
      </c>
      <c r="B130" s="12"/>
      <c r="C130" s="13"/>
      <c r="D130" s="63"/>
      <c r="E130" s="27"/>
      <c r="F130" s="28" t="s">
        <v>11</v>
      </c>
    </row>
    <row r="131" spans="1:6" x14ac:dyDescent="0.25">
      <c r="A131" s="56">
        <f>ROUNDUP(MAX(A119:A123),-1)+1</f>
        <v>91</v>
      </c>
      <c r="B131" s="36" t="s">
        <v>196</v>
      </c>
      <c r="C131" s="38" t="s">
        <v>197</v>
      </c>
      <c r="D131" s="42" t="s">
        <v>198</v>
      </c>
      <c r="E131" s="29">
        <v>1</v>
      </c>
      <c r="F131" s="41" t="s">
        <v>12</v>
      </c>
    </row>
    <row r="132" spans="1:6" x14ac:dyDescent="0.25">
      <c r="A132" s="85">
        <f t="shared" ref="A132:A144" si="5">A131+1</f>
        <v>92</v>
      </c>
      <c r="B132" s="36" t="s">
        <v>196</v>
      </c>
      <c r="C132" s="38" t="s">
        <v>199</v>
      </c>
      <c r="D132" s="42" t="s">
        <v>200</v>
      </c>
      <c r="E132" s="29">
        <v>1</v>
      </c>
      <c r="F132" s="41" t="s">
        <v>12</v>
      </c>
    </row>
    <row r="133" spans="1:6" x14ac:dyDescent="0.25">
      <c r="A133" s="85">
        <f t="shared" si="5"/>
        <v>93</v>
      </c>
      <c r="B133" s="36" t="s">
        <v>196</v>
      </c>
      <c r="C133" s="38" t="s">
        <v>201</v>
      </c>
      <c r="D133" s="42" t="s">
        <v>202</v>
      </c>
      <c r="E133" s="29">
        <v>1</v>
      </c>
      <c r="F133" s="41" t="s">
        <v>12</v>
      </c>
    </row>
    <row r="134" spans="1:6" x14ac:dyDescent="0.25">
      <c r="A134" s="85">
        <f t="shared" si="5"/>
        <v>94</v>
      </c>
      <c r="B134" s="36" t="s">
        <v>196</v>
      </c>
      <c r="C134" s="38" t="s">
        <v>203</v>
      </c>
      <c r="D134" s="42" t="s">
        <v>204</v>
      </c>
      <c r="E134" s="29">
        <v>1</v>
      </c>
      <c r="F134" s="41" t="s">
        <v>12</v>
      </c>
    </row>
    <row r="135" spans="1:6" x14ac:dyDescent="0.25">
      <c r="A135" s="85">
        <f t="shared" si="5"/>
        <v>95</v>
      </c>
      <c r="B135" s="36" t="s">
        <v>196</v>
      </c>
      <c r="C135" s="38" t="s">
        <v>205</v>
      </c>
      <c r="D135" s="42" t="s">
        <v>206</v>
      </c>
      <c r="E135" s="29">
        <v>1</v>
      </c>
      <c r="F135" s="41" t="s">
        <v>12</v>
      </c>
    </row>
    <row r="136" spans="1:6" x14ac:dyDescent="0.25">
      <c r="A136" s="85">
        <f t="shared" si="5"/>
        <v>96</v>
      </c>
      <c r="B136" s="36" t="s">
        <v>207</v>
      </c>
      <c r="C136" s="38" t="s">
        <v>213</v>
      </c>
      <c r="D136" s="42" t="s">
        <v>214</v>
      </c>
      <c r="E136" s="29">
        <v>2</v>
      </c>
      <c r="F136" s="41" t="s">
        <v>12</v>
      </c>
    </row>
    <row r="137" spans="1:6" x14ac:dyDescent="0.25">
      <c r="A137" s="85">
        <f t="shared" si="5"/>
        <v>97</v>
      </c>
      <c r="B137" s="36" t="s">
        <v>208</v>
      </c>
      <c r="C137" s="38" t="s">
        <v>215</v>
      </c>
      <c r="D137" s="42" t="s">
        <v>216</v>
      </c>
      <c r="E137" s="29">
        <v>3</v>
      </c>
      <c r="F137" s="41" t="s">
        <v>12</v>
      </c>
    </row>
    <row r="138" spans="1:6" ht="30" x14ac:dyDescent="0.25">
      <c r="A138" s="85">
        <f t="shared" si="5"/>
        <v>98</v>
      </c>
      <c r="B138" s="36" t="s">
        <v>209</v>
      </c>
      <c r="C138" s="38"/>
      <c r="D138" s="42"/>
      <c r="E138" s="29">
        <v>1</v>
      </c>
      <c r="F138" s="41" t="s">
        <v>12</v>
      </c>
    </row>
    <row r="139" spans="1:6" x14ac:dyDescent="0.25">
      <c r="A139" s="85">
        <f t="shared" si="5"/>
        <v>99</v>
      </c>
      <c r="B139" s="36" t="s">
        <v>210</v>
      </c>
      <c r="C139" s="38"/>
      <c r="D139" s="42"/>
      <c r="E139" s="29">
        <v>1</v>
      </c>
      <c r="F139" s="41" t="s">
        <v>12</v>
      </c>
    </row>
    <row r="140" spans="1:6" x14ac:dyDescent="0.25">
      <c r="A140" s="85">
        <f t="shared" si="5"/>
        <v>100</v>
      </c>
      <c r="B140" s="36" t="s">
        <v>211</v>
      </c>
      <c r="C140" s="38" t="s">
        <v>217</v>
      </c>
      <c r="D140" s="42" t="s">
        <v>218</v>
      </c>
      <c r="E140" s="29">
        <v>5</v>
      </c>
      <c r="F140" s="41" t="s">
        <v>12</v>
      </c>
    </row>
    <row r="141" spans="1:6" x14ac:dyDescent="0.25">
      <c r="A141" s="85">
        <f t="shared" si="5"/>
        <v>101</v>
      </c>
      <c r="B141" s="36" t="s">
        <v>212</v>
      </c>
      <c r="C141" s="38" t="s">
        <v>217</v>
      </c>
      <c r="D141" s="42" t="s">
        <v>219</v>
      </c>
      <c r="E141" s="29">
        <v>5</v>
      </c>
      <c r="F141" s="41" t="s">
        <v>12</v>
      </c>
    </row>
    <row r="142" spans="1:6" x14ac:dyDescent="0.25">
      <c r="A142" s="85">
        <f t="shared" si="5"/>
        <v>102</v>
      </c>
      <c r="B142" s="36" t="s">
        <v>220</v>
      </c>
      <c r="C142" s="38"/>
      <c r="D142" s="42"/>
      <c r="E142" s="29">
        <v>5</v>
      </c>
      <c r="F142" s="41" t="s">
        <v>12</v>
      </c>
    </row>
    <row r="143" spans="1:6" x14ac:dyDescent="0.25">
      <c r="A143" s="85">
        <f t="shared" si="5"/>
        <v>103</v>
      </c>
      <c r="B143" s="36" t="s">
        <v>221</v>
      </c>
      <c r="C143" s="38"/>
      <c r="D143" s="42"/>
      <c r="E143" s="29">
        <v>5</v>
      </c>
      <c r="F143" s="41" t="s">
        <v>12</v>
      </c>
    </row>
    <row r="144" spans="1:6" x14ac:dyDescent="0.25">
      <c r="A144" s="85">
        <f t="shared" si="5"/>
        <v>104</v>
      </c>
      <c r="B144" s="36" t="s">
        <v>222</v>
      </c>
      <c r="C144" s="38"/>
      <c r="D144" s="42"/>
      <c r="E144" s="29">
        <v>5</v>
      </c>
      <c r="F144" s="41" t="s">
        <v>12</v>
      </c>
    </row>
    <row r="145" spans="1:6" ht="15.75" thickBot="1" x14ac:dyDescent="0.3">
      <c r="A145" s="20" t="str">
        <f>CONCATENATE(MAX(A142:A144)+1," až ",ROUNDUP(MAX(A142:A144),-1))</f>
        <v>105 až 110</v>
      </c>
      <c r="B145" s="32" t="s">
        <v>7</v>
      </c>
      <c r="C145" s="33" t="s">
        <v>8</v>
      </c>
      <c r="D145" s="86" t="s">
        <v>8</v>
      </c>
      <c r="E145" s="39" t="s">
        <v>19</v>
      </c>
      <c r="F145" s="40"/>
    </row>
    <row r="146" spans="1:6" x14ac:dyDescent="0.25">
      <c r="A146" s="1"/>
      <c r="B146" s="4" t="s">
        <v>108</v>
      </c>
      <c r="C146" s="4"/>
      <c r="D146" s="60"/>
    </row>
    <row r="147" spans="1:6" x14ac:dyDescent="0.25">
      <c r="A147" s="1"/>
      <c r="B147" s="4"/>
      <c r="C147" s="4"/>
      <c r="D147" s="60"/>
    </row>
    <row r="148" spans="1:6" x14ac:dyDescent="0.25">
      <c r="A148" s="1"/>
      <c r="B148" s="4"/>
      <c r="C148" s="4"/>
      <c r="D148" s="60"/>
    </row>
    <row r="149" spans="1:6" ht="30" x14ac:dyDescent="0.25">
      <c r="A149" s="5">
        <v>6</v>
      </c>
      <c r="B149" s="6" t="s">
        <v>276</v>
      </c>
      <c r="C149" s="6"/>
      <c r="D149" s="61"/>
      <c r="E149" s="24"/>
      <c r="F149" s="24"/>
    </row>
    <row r="150" spans="1:6" ht="15.75" thickBot="1" x14ac:dyDescent="0.3">
      <c r="A150" s="1"/>
      <c r="B150" s="4"/>
      <c r="C150" s="4"/>
      <c r="D150" s="60"/>
    </row>
    <row r="151" spans="1:6" x14ac:dyDescent="0.25">
      <c r="A151" s="8" t="s">
        <v>2</v>
      </c>
      <c r="B151" s="9" t="s">
        <v>3</v>
      </c>
      <c r="C151" s="10" t="s">
        <v>4</v>
      </c>
      <c r="D151" s="62" t="s">
        <v>5</v>
      </c>
      <c r="E151" s="25" t="s">
        <v>9</v>
      </c>
      <c r="F151" s="26" t="s">
        <v>10</v>
      </c>
    </row>
    <row r="152" spans="1:6" ht="15.75" thickBot="1" x14ac:dyDescent="0.3">
      <c r="A152" s="11" t="s">
        <v>6</v>
      </c>
      <c r="B152" s="12"/>
      <c r="C152" s="13"/>
      <c r="D152" s="63"/>
      <c r="E152" s="27"/>
      <c r="F152" s="28" t="s">
        <v>11</v>
      </c>
    </row>
    <row r="153" spans="1:6" x14ac:dyDescent="0.25">
      <c r="A153" s="56">
        <f>ROUNDUP(MAX(A141:A145),-1)+1</f>
        <v>111</v>
      </c>
      <c r="B153" s="50" t="s">
        <v>223</v>
      </c>
      <c r="C153" s="54" t="s">
        <v>224</v>
      </c>
      <c r="D153" s="96" t="s">
        <v>225</v>
      </c>
      <c r="E153" s="29">
        <v>12</v>
      </c>
      <c r="F153" s="41" t="s">
        <v>12</v>
      </c>
    </row>
    <row r="154" spans="1:6" x14ac:dyDescent="0.25">
      <c r="A154" s="85">
        <f t="shared" ref="A154:A179" si="6">A153+1</f>
        <v>112</v>
      </c>
      <c r="B154" s="36" t="s">
        <v>226</v>
      </c>
      <c r="C154" s="38" t="s">
        <v>228</v>
      </c>
      <c r="D154" s="42" t="s">
        <v>229</v>
      </c>
      <c r="E154" s="29">
        <v>24</v>
      </c>
      <c r="F154" s="41" t="s">
        <v>12</v>
      </c>
    </row>
    <row r="155" spans="1:6" x14ac:dyDescent="0.25">
      <c r="A155" s="85">
        <f t="shared" si="6"/>
        <v>113</v>
      </c>
      <c r="B155" s="36" t="s">
        <v>227</v>
      </c>
      <c r="C155" s="38" t="s">
        <v>230</v>
      </c>
      <c r="D155" s="42" t="s">
        <v>231</v>
      </c>
      <c r="E155" s="29">
        <v>41</v>
      </c>
      <c r="F155" s="41" t="s">
        <v>12</v>
      </c>
    </row>
    <row r="156" spans="1:6" x14ac:dyDescent="0.25">
      <c r="A156" s="85">
        <f t="shared" si="6"/>
        <v>114</v>
      </c>
      <c r="B156" s="36" t="s">
        <v>232</v>
      </c>
      <c r="C156" s="38" t="s">
        <v>233</v>
      </c>
      <c r="D156" s="42" t="s">
        <v>234</v>
      </c>
      <c r="E156" s="29">
        <v>24</v>
      </c>
      <c r="F156" s="41" t="s">
        <v>12</v>
      </c>
    </row>
    <row r="157" spans="1:6" x14ac:dyDescent="0.25">
      <c r="A157" s="85">
        <f t="shared" si="6"/>
        <v>115</v>
      </c>
      <c r="B157" s="36" t="s">
        <v>235</v>
      </c>
      <c r="C157" s="37" t="s">
        <v>236</v>
      </c>
      <c r="D157" s="37" t="s">
        <v>237</v>
      </c>
      <c r="E157" s="29">
        <v>24</v>
      </c>
      <c r="F157" s="41" t="s">
        <v>12</v>
      </c>
    </row>
    <row r="158" spans="1:6" x14ac:dyDescent="0.25">
      <c r="A158" s="85">
        <f t="shared" si="6"/>
        <v>116</v>
      </c>
      <c r="B158" s="36" t="s">
        <v>238</v>
      </c>
      <c r="C158" s="37" t="s">
        <v>239</v>
      </c>
      <c r="D158" s="37" t="s">
        <v>240</v>
      </c>
      <c r="E158" s="29">
        <v>24</v>
      </c>
      <c r="F158" s="41" t="s">
        <v>12</v>
      </c>
    </row>
    <row r="159" spans="1:6" x14ac:dyDescent="0.25">
      <c r="A159" s="85">
        <f t="shared" si="6"/>
        <v>117</v>
      </c>
      <c r="B159" s="36" t="s">
        <v>241</v>
      </c>
      <c r="C159" s="37" t="s">
        <v>242</v>
      </c>
      <c r="D159" s="37">
        <v>32903056</v>
      </c>
      <c r="E159" s="29">
        <v>24</v>
      </c>
      <c r="F159" s="41" t="s">
        <v>12</v>
      </c>
    </row>
    <row r="160" spans="1:6" x14ac:dyDescent="0.25">
      <c r="A160" s="85">
        <f t="shared" si="6"/>
        <v>118</v>
      </c>
      <c r="B160" s="36" t="s">
        <v>243</v>
      </c>
      <c r="C160" s="37" t="s">
        <v>244</v>
      </c>
      <c r="D160" s="37">
        <v>32271830</v>
      </c>
      <c r="E160" s="29">
        <v>10</v>
      </c>
      <c r="F160" s="41" t="s">
        <v>12</v>
      </c>
    </row>
    <row r="161" spans="1:6" x14ac:dyDescent="0.25">
      <c r="A161" s="85">
        <f t="shared" si="6"/>
        <v>119</v>
      </c>
      <c r="B161" s="36" t="s">
        <v>245</v>
      </c>
      <c r="C161" s="37" t="s">
        <v>246</v>
      </c>
      <c r="D161" s="37">
        <v>11001216</v>
      </c>
      <c r="E161" s="29">
        <v>10</v>
      </c>
      <c r="F161" s="41" t="s">
        <v>12</v>
      </c>
    </row>
    <row r="162" spans="1:6" x14ac:dyDescent="0.25">
      <c r="A162" s="85">
        <f t="shared" si="6"/>
        <v>120</v>
      </c>
      <c r="B162" s="36" t="s">
        <v>245</v>
      </c>
      <c r="C162" s="37" t="s">
        <v>247</v>
      </c>
      <c r="D162" s="37">
        <v>11001719</v>
      </c>
      <c r="E162" s="29">
        <v>12</v>
      </c>
      <c r="F162" s="41" t="s">
        <v>12</v>
      </c>
    </row>
    <row r="163" spans="1:6" x14ac:dyDescent="0.25">
      <c r="A163" s="85">
        <f t="shared" si="6"/>
        <v>121</v>
      </c>
      <c r="B163" s="36" t="s">
        <v>245</v>
      </c>
      <c r="C163" s="37" t="s">
        <v>248</v>
      </c>
      <c r="D163" s="37">
        <v>11002023</v>
      </c>
      <c r="E163" s="29">
        <v>4</v>
      </c>
      <c r="F163" s="41" t="s">
        <v>12</v>
      </c>
    </row>
    <row r="164" spans="1:6" x14ac:dyDescent="0.25">
      <c r="A164" s="85">
        <f t="shared" si="6"/>
        <v>122</v>
      </c>
      <c r="B164" s="36" t="s">
        <v>245</v>
      </c>
      <c r="C164" s="37" t="s">
        <v>249</v>
      </c>
      <c r="D164" s="37">
        <v>11002530</v>
      </c>
      <c r="E164" s="29">
        <v>10</v>
      </c>
      <c r="F164" s="41" t="s">
        <v>12</v>
      </c>
    </row>
    <row r="165" spans="1:6" x14ac:dyDescent="0.25">
      <c r="A165" s="85">
        <f t="shared" si="6"/>
        <v>123</v>
      </c>
      <c r="B165" s="36" t="s">
        <v>245</v>
      </c>
      <c r="C165" s="37" t="s">
        <v>250</v>
      </c>
      <c r="D165" s="37">
        <v>11003138</v>
      </c>
      <c r="E165" s="29">
        <v>20</v>
      </c>
      <c r="F165" s="41" t="s">
        <v>12</v>
      </c>
    </row>
    <row r="166" spans="1:6" x14ac:dyDescent="0.25">
      <c r="A166" s="85">
        <f t="shared" si="6"/>
        <v>124</v>
      </c>
      <c r="B166" s="36" t="s">
        <v>245</v>
      </c>
      <c r="C166" s="37" t="s">
        <v>251</v>
      </c>
      <c r="D166" s="37">
        <v>11004046</v>
      </c>
      <c r="E166" s="29">
        <v>10</v>
      </c>
      <c r="F166" s="41" t="s">
        <v>12</v>
      </c>
    </row>
    <row r="167" spans="1:6" x14ac:dyDescent="0.25">
      <c r="A167" s="85">
        <f t="shared" si="6"/>
        <v>125</v>
      </c>
      <c r="B167" s="36" t="s">
        <v>252</v>
      </c>
      <c r="C167" s="38" t="s">
        <v>277</v>
      </c>
      <c r="D167" s="42" t="s">
        <v>253</v>
      </c>
      <c r="E167" s="29">
        <v>4</v>
      </c>
      <c r="F167" s="41" t="s">
        <v>12</v>
      </c>
    </row>
    <row r="168" spans="1:6" x14ac:dyDescent="0.25">
      <c r="A168" s="85">
        <f t="shared" si="6"/>
        <v>126</v>
      </c>
      <c r="B168" s="36" t="s">
        <v>252</v>
      </c>
      <c r="C168" s="38" t="s">
        <v>277</v>
      </c>
      <c r="D168" s="42" t="s">
        <v>20</v>
      </c>
      <c r="E168" s="29">
        <v>1</v>
      </c>
      <c r="F168" s="41" t="s">
        <v>12</v>
      </c>
    </row>
    <row r="169" spans="1:6" x14ac:dyDescent="0.25">
      <c r="A169" s="85">
        <f t="shared" si="6"/>
        <v>127</v>
      </c>
      <c r="B169" s="36" t="s">
        <v>252</v>
      </c>
      <c r="C169" s="38" t="s">
        <v>277</v>
      </c>
      <c r="D169" s="42" t="s">
        <v>254</v>
      </c>
      <c r="E169" s="29">
        <v>6</v>
      </c>
      <c r="F169" s="41" t="s">
        <v>12</v>
      </c>
    </row>
    <row r="170" spans="1:6" x14ac:dyDescent="0.25">
      <c r="A170" s="85">
        <f t="shared" si="6"/>
        <v>128</v>
      </c>
      <c r="B170" s="36" t="s">
        <v>252</v>
      </c>
      <c r="C170" s="38" t="s">
        <v>277</v>
      </c>
      <c r="D170" s="42" t="s">
        <v>255</v>
      </c>
      <c r="E170" s="29">
        <v>13</v>
      </c>
      <c r="F170" s="41" t="s">
        <v>12</v>
      </c>
    </row>
    <row r="171" spans="1:6" x14ac:dyDescent="0.25">
      <c r="A171" s="85">
        <f t="shared" si="6"/>
        <v>129</v>
      </c>
      <c r="B171" s="36" t="s">
        <v>252</v>
      </c>
      <c r="C171" s="38" t="s">
        <v>277</v>
      </c>
      <c r="D171" s="42" t="s">
        <v>256</v>
      </c>
      <c r="E171" s="29">
        <v>10</v>
      </c>
      <c r="F171" s="41" t="s">
        <v>12</v>
      </c>
    </row>
    <row r="172" spans="1:6" x14ac:dyDescent="0.25">
      <c r="A172" s="85">
        <f t="shared" si="6"/>
        <v>130</v>
      </c>
      <c r="B172" s="36" t="s">
        <v>252</v>
      </c>
      <c r="C172" s="38" t="s">
        <v>277</v>
      </c>
      <c r="D172" s="42" t="s">
        <v>257</v>
      </c>
      <c r="E172" s="29">
        <v>4</v>
      </c>
      <c r="F172" s="41" t="s">
        <v>12</v>
      </c>
    </row>
    <row r="173" spans="1:6" x14ac:dyDescent="0.25">
      <c r="A173" s="85">
        <f t="shared" si="6"/>
        <v>131</v>
      </c>
      <c r="B173" s="36" t="s">
        <v>258</v>
      </c>
      <c r="C173" s="38" t="s">
        <v>260</v>
      </c>
      <c r="D173" s="42"/>
      <c r="E173" s="29">
        <v>22</v>
      </c>
      <c r="F173" s="41" t="s">
        <v>12</v>
      </c>
    </row>
    <row r="174" spans="1:6" x14ac:dyDescent="0.25">
      <c r="A174" s="85">
        <f t="shared" si="6"/>
        <v>132</v>
      </c>
      <c r="B174" s="36" t="s">
        <v>259</v>
      </c>
      <c r="C174" s="38" t="s">
        <v>236</v>
      </c>
      <c r="D174" s="42" t="s">
        <v>261</v>
      </c>
      <c r="E174" s="29">
        <v>86</v>
      </c>
      <c r="F174" s="41" t="s">
        <v>12</v>
      </c>
    </row>
    <row r="175" spans="1:6" x14ac:dyDescent="0.25">
      <c r="A175" s="85">
        <f t="shared" si="6"/>
        <v>133</v>
      </c>
      <c r="B175" s="36" t="s">
        <v>262</v>
      </c>
      <c r="C175" s="37" t="s">
        <v>263</v>
      </c>
      <c r="D175" s="42"/>
      <c r="E175" s="29">
        <v>28</v>
      </c>
      <c r="F175" s="41" t="s">
        <v>12</v>
      </c>
    </row>
    <row r="176" spans="1:6" x14ac:dyDescent="0.25">
      <c r="A176" s="85">
        <f t="shared" si="6"/>
        <v>134</v>
      </c>
      <c r="B176" s="36" t="s">
        <v>264</v>
      </c>
      <c r="C176" s="37" t="s">
        <v>265</v>
      </c>
      <c r="D176" s="42" t="s">
        <v>266</v>
      </c>
      <c r="E176" s="29">
        <v>14</v>
      </c>
      <c r="F176" s="41" t="s">
        <v>12</v>
      </c>
    </row>
    <row r="177" spans="1:6" x14ac:dyDescent="0.25">
      <c r="A177" s="85">
        <f t="shared" si="6"/>
        <v>135</v>
      </c>
      <c r="B177" s="36" t="s">
        <v>267</v>
      </c>
      <c r="C177" s="37" t="s">
        <v>268</v>
      </c>
      <c r="D177" s="42"/>
      <c r="E177" s="29">
        <v>30</v>
      </c>
      <c r="F177" s="41" t="s">
        <v>12</v>
      </c>
    </row>
    <row r="178" spans="1:6" ht="30" x14ac:dyDescent="0.25">
      <c r="A178" s="85">
        <f t="shared" si="6"/>
        <v>136</v>
      </c>
      <c r="B178" s="36" t="s">
        <v>269</v>
      </c>
      <c r="C178" s="38"/>
      <c r="D178" s="42" t="s">
        <v>270</v>
      </c>
      <c r="E178" s="29">
        <v>5</v>
      </c>
      <c r="F178" s="41" t="s">
        <v>12</v>
      </c>
    </row>
    <row r="179" spans="1:6" ht="30" x14ac:dyDescent="0.25">
      <c r="A179" s="85">
        <f t="shared" si="6"/>
        <v>137</v>
      </c>
      <c r="B179" s="36" t="s">
        <v>271</v>
      </c>
      <c r="C179" s="38" t="s">
        <v>272</v>
      </c>
      <c r="D179" s="42"/>
      <c r="E179" s="29" t="s">
        <v>19</v>
      </c>
      <c r="F179" s="41" t="s">
        <v>12</v>
      </c>
    </row>
    <row r="180" spans="1:6" ht="15.75" thickBot="1" x14ac:dyDescent="0.3">
      <c r="A180" s="20" t="str">
        <f>CONCATENATE(MAX(A177:A179)+1," až ",ROUNDUP(MAX(A177:A179),-1))</f>
        <v>138 až 140</v>
      </c>
      <c r="B180" s="32" t="s">
        <v>7</v>
      </c>
      <c r="C180" s="33" t="s">
        <v>8</v>
      </c>
      <c r="D180" s="86" t="s">
        <v>8</v>
      </c>
      <c r="E180" s="39" t="s">
        <v>19</v>
      </c>
      <c r="F180" s="40"/>
    </row>
    <row r="181" spans="1:6" x14ac:dyDescent="0.25">
      <c r="A181" s="1"/>
      <c r="B181" s="4" t="s">
        <v>108</v>
      </c>
      <c r="C181" s="4"/>
      <c r="D181" s="60"/>
    </row>
  </sheetData>
  <pageMargins left="0.25" right="0.25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9"/>
  <sheetViews>
    <sheetView tabSelected="1" workbookViewId="0">
      <selection activeCell="Z8" sqref="Z8"/>
    </sheetView>
  </sheetViews>
  <sheetFormatPr defaultRowHeight="15" x14ac:dyDescent="0.25"/>
  <sheetData>
    <row r="2" spans="2:16" x14ac:dyDescent="0.25">
      <c r="B2" t="s">
        <v>21</v>
      </c>
      <c r="C2" t="s">
        <v>24</v>
      </c>
      <c r="D2" t="s">
        <v>22</v>
      </c>
      <c r="F2" t="s">
        <v>23</v>
      </c>
    </row>
    <row r="3" spans="2:16" x14ac:dyDescent="0.25">
      <c r="B3">
        <v>129.96</v>
      </c>
      <c r="C3">
        <v>0.6</v>
      </c>
      <c r="D3">
        <v>1.3</v>
      </c>
      <c r="F3">
        <f>B3*C3*D3</f>
        <v>101.36880000000001</v>
      </c>
    </row>
    <row r="4" spans="2:16" x14ac:dyDescent="0.25">
      <c r="B4">
        <v>12.11</v>
      </c>
      <c r="C4">
        <v>0.5</v>
      </c>
      <c r="D4">
        <v>1.2</v>
      </c>
      <c r="F4">
        <f>B4*C4*D4</f>
        <v>7.2659999999999991</v>
      </c>
    </row>
    <row r="5" spans="2:16" x14ac:dyDescent="0.25">
      <c r="F5">
        <f>SUM(F3:F4)</f>
        <v>108.63480000000001</v>
      </c>
    </row>
    <row r="7" spans="2:16" x14ac:dyDescent="0.25">
      <c r="B7" t="s">
        <v>25</v>
      </c>
    </row>
    <row r="8" spans="2:16" x14ac:dyDescent="0.25">
      <c r="B8">
        <f>B3</f>
        <v>129.96</v>
      </c>
      <c r="C8">
        <f>C3</f>
        <v>0.6</v>
      </c>
      <c r="F8">
        <f>F3-F13-F19</f>
        <v>66.279600000000002</v>
      </c>
    </row>
    <row r="9" spans="2:16" x14ac:dyDescent="0.25">
      <c r="B9">
        <f>B3</f>
        <v>129.96</v>
      </c>
      <c r="C9">
        <f>C4</f>
        <v>0.5</v>
      </c>
      <c r="F9">
        <f>F4+F14+F20</f>
        <v>9.3852499999999992</v>
      </c>
    </row>
    <row r="10" spans="2:16" x14ac:dyDescent="0.25">
      <c r="F10">
        <f>SUM(F8:F9)</f>
        <v>75.664850000000001</v>
      </c>
    </row>
    <row r="11" spans="2:16" x14ac:dyDescent="0.25">
      <c r="M11">
        <v>1565</v>
      </c>
    </row>
    <row r="12" spans="2:16" x14ac:dyDescent="0.25">
      <c r="B12" t="s">
        <v>26</v>
      </c>
      <c r="M12">
        <v>797</v>
      </c>
    </row>
    <row r="13" spans="2:16" x14ac:dyDescent="0.25">
      <c r="B13">
        <f>B3</f>
        <v>129.96</v>
      </c>
      <c r="C13">
        <f>C3</f>
        <v>0.6</v>
      </c>
      <c r="D13">
        <v>0.35</v>
      </c>
      <c r="F13">
        <f>B13*C13*D13</f>
        <v>27.291599999999999</v>
      </c>
      <c r="I13">
        <f>F13+F19</f>
        <v>35.089199999999998</v>
      </c>
      <c r="M13">
        <v>51.1</v>
      </c>
      <c r="N13">
        <v>6.5</v>
      </c>
      <c r="O13">
        <v>6.5</v>
      </c>
      <c r="P13">
        <v>39.5</v>
      </c>
    </row>
    <row r="14" spans="2:16" x14ac:dyDescent="0.25">
      <c r="B14">
        <f>B4</f>
        <v>12.11</v>
      </c>
      <c r="C14">
        <f>C4</f>
        <v>0.5</v>
      </c>
      <c r="D14">
        <v>0.25</v>
      </c>
      <c r="F14">
        <f>B14*C14*D14</f>
        <v>1.5137499999999999</v>
      </c>
      <c r="I14">
        <f t="shared" ref="I14:I15" si="0">F14+F20</f>
        <v>2.1192500000000001</v>
      </c>
    </row>
    <row r="15" spans="2:16" x14ac:dyDescent="0.25">
      <c r="F15">
        <f>SUM(F13:F14)</f>
        <v>28.805349999999997</v>
      </c>
      <c r="I15">
        <f t="shared" si="0"/>
        <v>37.208449999999999</v>
      </c>
    </row>
    <row r="18" spans="2:6" x14ac:dyDescent="0.25">
      <c r="B18" t="s">
        <v>27</v>
      </c>
    </row>
    <row r="19" spans="2:6" x14ac:dyDescent="0.25">
      <c r="B19">
        <f>B3</f>
        <v>129.96</v>
      </c>
      <c r="C19">
        <f>C3</f>
        <v>0.6</v>
      </c>
      <c r="D19">
        <v>0.1</v>
      </c>
      <c r="F19">
        <f>B19*C19*D19</f>
        <v>7.7976000000000001</v>
      </c>
    </row>
    <row r="20" spans="2:6" x14ac:dyDescent="0.25">
      <c r="B20">
        <f>B4</f>
        <v>12.11</v>
      </c>
      <c r="C20">
        <f>C4</f>
        <v>0.5</v>
      </c>
      <c r="D20">
        <v>0.1</v>
      </c>
      <c r="F20">
        <f>B20*C20*D20</f>
        <v>0.60550000000000004</v>
      </c>
    </row>
    <row r="21" spans="2:6" x14ac:dyDescent="0.25">
      <c r="F21">
        <f>SUM(F19:F20)</f>
        <v>8.4031000000000002</v>
      </c>
    </row>
    <row r="24" spans="2:6" x14ac:dyDescent="0.25">
      <c r="C24" t="s">
        <v>32</v>
      </c>
      <c r="F24">
        <v>4</v>
      </c>
    </row>
    <row r="25" spans="2:6" x14ac:dyDescent="0.25">
      <c r="C25" t="s">
        <v>28</v>
      </c>
      <c r="F25">
        <v>6</v>
      </c>
    </row>
    <row r="26" spans="2:6" x14ac:dyDescent="0.25">
      <c r="C26" t="s">
        <v>29</v>
      </c>
      <c r="F26">
        <v>2</v>
      </c>
    </row>
    <row r="27" spans="2:6" x14ac:dyDescent="0.25">
      <c r="C27" t="s">
        <v>30</v>
      </c>
      <c r="E27">
        <v>10</v>
      </c>
    </row>
    <row r="28" spans="2:6" x14ac:dyDescent="0.25">
      <c r="C28" t="s">
        <v>31</v>
      </c>
      <c r="E28">
        <v>5</v>
      </c>
    </row>
    <row r="29" spans="2:6" x14ac:dyDescent="0.25">
      <c r="C29" t="s">
        <v>33</v>
      </c>
      <c r="E29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Nekvasil</dc:creator>
  <cp:lastModifiedBy>ASUS</cp:lastModifiedBy>
  <cp:lastPrinted>2020-06-26T10:02:02Z</cp:lastPrinted>
  <dcterms:created xsi:type="dcterms:W3CDTF">2015-05-11T08:58:38Z</dcterms:created>
  <dcterms:modified xsi:type="dcterms:W3CDTF">2020-06-26T16:45:34Z</dcterms:modified>
</cp:coreProperties>
</file>